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dminliveunc-my.sharepoint.com/personal/dmande_ad_unc_edu/Documents/Projects/24. SWSC/Costing/Schools/"/>
    </mc:Choice>
  </mc:AlternateContent>
  <xr:revisionPtr revIDLastSave="3301" documentId="13_ncr:1_{A960BCD6-71CB-9F42-933B-1B986265A5E1}" xr6:coauthVersionLast="47" xr6:coauthVersionMax="47" xr10:uidLastSave="{AFE9AD76-BC92-4DAA-BE13-3DD08B251F78}"/>
  <bookViews>
    <workbookView xWindow="-28920" yWindow="-120" windowWidth="29040" windowHeight="15720" xr2:uid="{00000000-000D-0000-FFFF-FFFF00000000}"/>
  </bookViews>
  <sheets>
    <sheet name="Resumé" sheetId="4" r:id="rId1"/>
    <sheet name="Directives de l'UNICEF" sheetId="26" r:id="rId2"/>
    <sheet name="Capital" sheetId="25" r:id="rId3"/>
    <sheet name="O&amp;E d'infrastructure" sheetId="14" r:id="rId4"/>
    <sheet name="Entretien" sheetId="27" r:id="rId5"/>
    <sheet name="Consommables" sheetId="3" r:id="rId6"/>
    <sheet name="Formation" sheetId="15" r:id="rId7"/>
    <sheet name="Personnel" sheetId="2" r:id="rId8"/>
    <sheet name="Soutien" sheetId="16" r:id="rId9"/>
  </sheets>
  <definedNames>
    <definedName name="_xlnm._FilterDatabase" localSheetId="2" hidden="1">Capital!$A$4:$J$49</definedName>
    <definedName name="_xlnm._FilterDatabase" localSheetId="6" hidden="1">Formation!$A$4:$U$4</definedName>
    <definedName name="_xlnm._FilterDatabase" localSheetId="3" hidden="1">'O&amp;E d''infrastructure'!$A$4:$L$4</definedName>
    <definedName name="_xlnm._FilterDatabase" localSheetId="8" hidden="1">Soutien!$A$4:$J$4</definedName>
    <definedName name="_xlnm.Print_Area" localSheetId="2">Capital!$A$3:$G$50</definedName>
    <definedName name="_xlnm.Print_Area" localSheetId="6">Formation!$A$3:$I$44</definedName>
    <definedName name="_xlnm.Print_Area" localSheetId="3">'O&amp;E d''infrastructure'!$A$3:$F$47</definedName>
    <definedName name="_xlnm.Print_Area" localSheetId="0">Resumé!$A$7:$F$42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6" l="1"/>
  <c r="B34" i="16"/>
  <c r="H21" i="3"/>
  <c r="H19" i="3"/>
  <c r="H18" i="3"/>
  <c r="D21" i="3"/>
  <c r="D19" i="3"/>
  <c r="C53" i="14"/>
  <c r="J15" i="14"/>
  <c r="J7" i="14"/>
  <c r="J9" i="14"/>
  <c r="J6" i="14"/>
  <c r="J6" i="25"/>
  <c r="K6" i="25" s="1"/>
  <c r="J7" i="25"/>
  <c r="K7" i="25" s="1"/>
  <c r="J8" i="25"/>
  <c r="K8" i="25"/>
  <c r="J9" i="25"/>
  <c r="K9" i="25"/>
  <c r="J10" i="25"/>
  <c r="K10" i="25" s="1"/>
  <c r="J11" i="25"/>
  <c r="K11" i="25" s="1"/>
  <c r="J12" i="25"/>
  <c r="K12" i="25" s="1"/>
  <c r="J13" i="25"/>
  <c r="K13" i="25" s="1"/>
  <c r="J8" i="14"/>
  <c r="E8" i="14"/>
  <c r="B50" i="14"/>
  <c r="D8" i="15"/>
  <c r="D8" i="3"/>
  <c r="H45" i="3"/>
  <c r="D45" i="3"/>
  <c r="E29" i="2"/>
  <c r="E7" i="14"/>
  <c r="D6" i="3"/>
  <c r="B38" i="16"/>
  <c r="B39" i="16"/>
  <c r="H21" i="16"/>
  <c r="H18" i="16"/>
  <c r="H15" i="16"/>
  <c r="H12" i="16"/>
  <c r="H9" i="16"/>
  <c r="H6" i="16"/>
  <c r="H19" i="16"/>
  <c r="C38" i="16" s="1"/>
  <c r="D38" i="27"/>
  <c r="E38" i="27" s="1"/>
  <c r="G38" i="27"/>
  <c r="D39" i="27"/>
  <c r="E39" i="27" s="1"/>
  <c r="G39" i="27"/>
  <c r="D40" i="27"/>
  <c r="E40" i="27" s="1"/>
  <c r="G40" i="27"/>
  <c r="D41" i="27"/>
  <c r="E41" i="27"/>
  <c r="G41" i="27"/>
  <c r="D42" i="27"/>
  <c r="E42" i="27" s="1"/>
  <c r="G42" i="27"/>
  <c r="D40" i="4"/>
  <c r="G35" i="27"/>
  <c r="G44" i="27"/>
  <c r="D44" i="27"/>
  <c r="D37" i="15"/>
  <c r="D36" i="15"/>
  <c r="D35" i="15"/>
  <c r="D34" i="15"/>
  <c r="B50" i="15" s="1"/>
  <c r="D43" i="3"/>
  <c r="D42" i="3"/>
  <c r="H44" i="3"/>
  <c r="J39" i="14"/>
  <c r="E41" i="14"/>
  <c r="E42" i="14"/>
  <c r="H22" i="16"/>
  <c r="J30" i="2"/>
  <c r="E30" i="2"/>
  <c r="J29" i="2"/>
  <c r="J28" i="2"/>
  <c r="E28" i="2"/>
  <c r="J27" i="2"/>
  <c r="E27" i="2"/>
  <c r="J26" i="2"/>
  <c r="E26" i="2"/>
  <c r="H36" i="15"/>
  <c r="H35" i="15"/>
  <c r="H34" i="15"/>
  <c r="D44" i="3"/>
  <c r="H43" i="3"/>
  <c r="H42" i="3"/>
  <c r="E40" i="14"/>
  <c r="J41" i="14"/>
  <c r="J40" i="14"/>
  <c r="E19" i="25"/>
  <c r="B36" i="16" l="1"/>
  <c r="B37" i="16"/>
  <c r="B40" i="16"/>
  <c r="D31" i="16"/>
  <c r="C28" i="4" s="1"/>
  <c r="B35" i="16"/>
  <c r="B57" i="27"/>
  <c r="E39" i="14" s="1"/>
  <c r="J42" i="25"/>
  <c r="K42" i="25" s="1"/>
  <c r="E42" i="25"/>
  <c r="F42" i="25" s="1"/>
  <c r="J41" i="25"/>
  <c r="K41" i="25" s="1"/>
  <c r="E41" i="25"/>
  <c r="F41" i="25" s="1"/>
  <c r="J40" i="25"/>
  <c r="K40" i="25" s="1"/>
  <c r="E40" i="25"/>
  <c r="F40" i="25" s="1"/>
  <c r="J39" i="25"/>
  <c r="K39" i="25" s="1"/>
  <c r="E39" i="25"/>
  <c r="F39" i="25" s="1"/>
  <c r="J38" i="25"/>
  <c r="K38" i="25" s="1"/>
  <c r="E38" i="25"/>
  <c r="F38" i="25" s="1"/>
  <c r="E6" i="25"/>
  <c r="J32" i="14"/>
  <c r="G46" i="27"/>
  <c r="D46" i="27"/>
  <c r="E46" i="27" s="1"/>
  <c r="G45" i="27"/>
  <c r="D45" i="27"/>
  <c r="E45" i="27" s="1"/>
  <c r="G36" i="27"/>
  <c r="B56" i="27" s="1"/>
  <c r="E32" i="14" s="1"/>
  <c r="D36" i="27"/>
  <c r="E36" i="27" s="1"/>
  <c r="D35" i="27"/>
  <c r="E35" i="27" s="1"/>
  <c r="G31" i="27"/>
  <c r="D31" i="27"/>
  <c r="E31" i="27" s="1"/>
  <c r="G26" i="27"/>
  <c r="D26" i="27"/>
  <c r="E26" i="27" s="1"/>
  <c r="G27" i="27"/>
  <c r="D27" i="27"/>
  <c r="E27" i="27" s="1"/>
  <c r="G23" i="27"/>
  <c r="D23" i="27"/>
  <c r="E23" i="27" s="1"/>
  <c r="G22" i="27"/>
  <c r="D22" i="27"/>
  <c r="E22" i="27" s="1"/>
  <c r="G21" i="27"/>
  <c r="D21" i="27"/>
  <c r="E21" i="27" s="1"/>
  <c r="G18" i="27"/>
  <c r="D18" i="27"/>
  <c r="E18" i="27" s="1"/>
  <c r="G17" i="27"/>
  <c r="D17" i="27"/>
  <c r="E17" i="27" s="1"/>
  <c r="G12" i="27"/>
  <c r="D12" i="27"/>
  <c r="E12" i="27" s="1"/>
  <c r="G10" i="27"/>
  <c r="D10" i="27"/>
  <c r="E10" i="27" s="1"/>
  <c r="G9" i="27"/>
  <c r="D9" i="27"/>
  <c r="E9" i="27" s="1"/>
  <c r="G8" i="27"/>
  <c r="D8" i="27"/>
  <c r="E8" i="27" s="1"/>
  <c r="G47" i="27"/>
  <c r="B58" i="27"/>
  <c r="E44" i="14" s="1"/>
  <c r="G33" i="27"/>
  <c r="G32" i="27"/>
  <c r="G30" i="27"/>
  <c r="G28" i="27"/>
  <c r="G25" i="27"/>
  <c r="G20" i="27"/>
  <c r="G14" i="27"/>
  <c r="G13" i="27"/>
  <c r="G7" i="27"/>
  <c r="D47" i="27"/>
  <c r="E47" i="27" s="1"/>
  <c r="E44" i="27"/>
  <c r="D33" i="27"/>
  <c r="E33" i="27" s="1"/>
  <c r="D32" i="27"/>
  <c r="E32" i="27" s="1"/>
  <c r="D30" i="27"/>
  <c r="E30" i="27" s="1"/>
  <c r="D28" i="27"/>
  <c r="E28" i="27" s="1"/>
  <c r="D25" i="27"/>
  <c r="E25" i="27" s="1"/>
  <c r="D20" i="27"/>
  <c r="E20" i="27" s="1"/>
  <c r="D19" i="27"/>
  <c r="E19" i="27" s="1"/>
  <c r="D16" i="27"/>
  <c r="E16" i="27" s="1"/>
  <c r="D14" i="27"/>
  <c r="E14" i="27" s="1"/>
  <c r="D13" i="27"/>
  <c r="E13" i="27" s="1"/>
  <c r="D11" i="27"/>
  <c r="E11" i="27" s="1"/>
  <c r="D7" i="27"/>
  <c r="E7" i="27" s="1"/>
  <c r="G19" i="27"/>
  <c r="G16" i="27"/>
  <c r="G11" i="27"/>
  <c r="B58" i="25" l="1"/>
  <c r="C58" i="25"/>
  <c r="G48" i="27"/>
  <c r="B54" i="27"/>
  <c r="E21" i="14" s="1"/>
  <c r="B55" i="14" s="1"/>
  <c r="B55" i="27"/>
  <c r="E26" i="14" s="1"/>
  <c r="B56" i="14" s="1"/>
  <c r="B52" i="27"/>
  <c r="B53" i="27"/>
  <c r="E14" i="14" s="1"/>
  <c r="B54" i="14" l="1"/>
  <c r="B58" i="14"/>
  <c r="E6" i="14"/>
  <c r="B53" i="14" s="1"/>
  <c r="J15" i="2"/>
  <c r="E15" i="2"/>
  <c r="J24" i="2"/>
  <c r="E24" i="2"/>
  <c r="J19" i="2"/>
  <c r="E19" i="2"/>
  <c r="J14" i="2"/>
  <c r="E14" i="2"/>
  <c r="J11" i="2"/>
  <c r="E11" i="2"/>
  <c r="J10" i="2"/>
  <c r="E10" i="2"/>
  <c r="J6" i="2"/>
  <c r="E6" i="2"/>
  <c r="J7" i="2"/>
  <c r="E7" i="2"/>
  <c r="H31" i="15"/>
  <c r="D31" i="15"/>
  <c r="H30" i="15"/>
  <c r="D30" i="15"/>
  <c r="H32" i="15"/>
  <c r="D32" i="15"/>
  <c r="H26" i="15"/>
  <c r="D26" i="15"/>
  <c r="H25" i="15"/>
  <c r="D25" i="15"/>
  <c r="H27" i="15"/>
  <c r="D27" i="15"/>
  <c r="H24" i="15"/>
  <c r="D24" i="15"/>
  <c r="H19" i="15"/>
  <c r="D19" i="15"/>
  <c r="H18" i="15"/>
  <c r="D18" i="15"/>
  <c r="H20" i="15"/>
  <c r="D20" i="15"/>
  <c r="H13" i="15"/>
  <c r="D13" i="15"/>
  <c r="H14" i="15"/>
  <c r="D14" i="15"/>
  <c r="E10" i="25"/>
  <c r="F10" i="25" s="1"/>
  <c r="H8" i="15"/>
  <c r="H7" i="15"/>
  <c r="D7" i="15"/>
  <c r="H12" i="15"/>
  <c r="D12" i="15"/>
  <c r="H6" i="15"/>
  <c r="D6" i="15"/>
  <c r="H9" i="15"/>
  <c r="D9" i="15"/>
  <c r="H48" i="3"/>
  <c r="D48" i="3"/>
  <c r="H49" i="3"/>
  <c r="D49" i="3"/>
  <c r="E34" i="25"/>
  <c r="F34" i="25"/>
  <c r="J34" i="25"/>
  <c r="K34" i="25" s="1"/>
  <c r="H13" i="3"/>
  <c r="D13" i="3"/>
  <c r="D14" i="3"/>
  <c r="H14" i="3"/>
  <c r="H37" i="3"/>
  <c r="D37" i="3"/>
  <c r="H36" i="3"/>
  <c r="D36" i="3"/>
  <c r="H35" i="3"/>
  <c r="D35" i="3"/>
  <c r="H34" i="3"/>
  <c r="D34" i="3"/>
  <c r="H38" i="3"/>
  <c r="D38" i="3"/>
  <c r="H29" i="3"/>
  <c r="D29" i="3"/>
  <c r="H28" i="3"/>
  <c r="D28" i="3"/>
  <c r="H12" i="3"/>
  <c r="D12" i="3"/>
  <c r="H8" i="3"/>
  <c r="H7" i="3"/>
  <c r="D7" i="3"/>
  <c r="H6" i="3"/>
  <c r="J26" i="14"/>
  <c r="J22" i="14"/>
  <c r="E22" i="14"/>
  <c r="J17" i="14"/>
  <c r="E17" i="14"/>
  <c r="J14" i="14"/>
  <c r="J10" i="14"/>
  <c r="E10" i="14"/>
  <c r="J20" i="25"/>
  <c r="K20" i="25" s="1"/>
  <c r="E20" i="25"/>
  <c r="F20" i="25" s="1"/>
  <c r="B49" i="15" l="1"/>
  <c r="C49" i="15"/>
  <c r="C54" i="3"/>
  <c r="E47" i="14"/>
  <c r="J16" i="25"/>
  <c r="K16" i="25" s="1"/>
  <c r="E16" i="25"/>
  <c r="F16" i="25" s="1"/>
  <c r="J18" i="25"/>
  <c r="K18" i="25" s="1"/>
  <c r="E18" i="25"/>
  <c r="F18" i="25" s="1"/>
  <c r="J26" i="25"/>
  <c r="K26" i="25" s="1"/>
  <c r="E26" i="25"/>
  <c r="F26" i="25" s="1"/>
  <c r="J45" i="25"/>
  <c r="K45" i="25" s="1"/>
  <c r="E45" i="25"/>
  <c r="F45" i="25" s="1"/>
  <c r="J44" i="25"/>
  <c r="K44" i="25" s="1"/>
  <c r="E44" i="25"/>
  <c r="F44" i="25" s="1"/>
  <c r="J46" i="25"/>
  <c r="K46" i="25" s="1"/>
  <c r="E46" i="25"/>
  <c r="F46" i="25" s="1"/>
  <c r="J35" i="25"/>
  <c r="K35" i="25" s="1"/>
  <c r="E35" i="25"/>
  <c r="F35" i="25" s="1"/>
  <c r="B57" i="25" s="1"/>
  <c r="J19" i="25"/>
  <c r="K19" i="25" s="1"/>
  <c r="F19" i="25"/>
  <c r="J21" i="25"/>
  <c r="K21" i="25" s="1"/>
  <c r="E21" i="25"/>
  <c r="F21" i="25" s="1"/>
  <c r="E11" i="25"/>
  <c r="F11" i="25" s="1"/>
  <c r="E12" i="25"/>
  <c r="F12" i="25" s="1"/>
  <c r="J32" i="25"/>
  <c r="K32" i="25" s="1"/>
  <c r="J31" i="25"/>
  <c r="F6" i="25"/>
  <c r="C13" i="26"/>
  <c r="C15" i="26"/>
  <c r="C14" i="26"/>
  <c r="C12" i="26"/>
  <c r="C16" i="26"/>
  <c r="C11" i="26"/>
  <c r="E32" i="25"/>
  <c r="F32" i="25" s="1"/>
  <c r="E36" i="25"/>
  <c r="F36" i="25" s="1"/>
  <c r="E8" i="2"/>
  <c r="B41" i="2" s="1"/>
  <c r="J8" i="2"/>
  <c r="C41" i="2" s="1"/>
  <c r="H10" i="15"/>
  <c r="C45" i="15" s="1"/>
  <c r="D10" i="15"/>
  <c r="B45" i="15" s="1"/>
  <c r="H27" i="3"/>
  <c r="H26" i="3"/>
  <c r="H24" i="3"/>
  <c r="H23" i="3"/>
  <c r="H22" i="3"/>
  <c r="H20" i="3"/>
  <c r="H16" i="3"/>
  <c r="H15" i="3"/>
  <c r="C55" i="3" s="1"/>
  <c r="H10" i="3"/>
  <c r="H9" i="3"/>
  <c r="D50" i="3"/>
  <c r="B60" i="3" s="1"/>
  <c r="D46" i="3"/>
  <c r="B59" i="3" s="1"/>
  <c r="D40" i="3"/>
  <c r="D39" i="3"/>
  <c r="D33" i="3"/>
  <c r="B58" i="3" s="1"/>
  <c r="D31" i="3"/>
  <c r="D30" i="3"/>
  <c r="D27" i="3"/>
  <c r="D26" i="3"/>
  <c r="D24" i="3"/>
  <c r="D23" i="3"/>
  <c r="D22" i="3"/>
  <c r="D20" i="3"/>
  <c r="D18" i="3"/>
  <c r="B56" i="3" s="1"/>
  <c r="D16" i="3"/>
  <c r="D15" i="3"/>
  <c r="B55" i="3" s="1"/>
  <c r="D10" i="3"/>
  <c r="D9" i="3"/>
  <c r="B54" i="3" s="1"/>
  <c r="H30" i="16"/>
  <c r="H29" i="16"/>
  <c r="H28" i="16"/>
  <c r="H27" i="16"/>
  <c r="H26" i="16"/>
  <c r="H25" i="16"/>
  <c r="H24" i="16"/>
  <c r="H16" i="16"/>
  <c r="C37" i="16" s="1"/>
  <c r="H13" i="16"/>
  <c r="C36" i="16" s="1"/>
  <c r="H10" i="16"/>
  <c r="C35" i="16" s="1"/>
  <c r="H7" i="16"/>
  <c r="J35" i="2"/>
  <c r="J34" i="2"/>
  <c r="J33" i="2"/>
  <c r="J31" i="2"/>
  <c r="C46" i="2" s="1"/>
  <c r="J23" i="2"/>
  <c r="J22" i="2"/>
  <c r="J20" i="2"/>
  <c r="J18" i="2"/>
  <c r="J16" i="2"/>
  <c r="C43" i="2" s="1"/>
  <c r="J12" i="2"/>
  <c r="C42" i="2" s="1"/>
  <c r="E37" i="2"/>
  <c r="E36" i="2"/>
  <c r="E35" i="2"/>
  <c r="E34" i="2"/>
  <c r="E33" i="2"/>
  <c r="E31" i="2"/>
  <c r="B46" i="2" s="1"/>
  <c r="E22" i="2"/>
  <c r="E23" i="2"/>
  <c r="E20" i="2"/>
  <c r="E18" i="2"/>
  <c r="B44" i="2" s="1"/>
  <c r="E16" i="2"/>
  <c r="B43" i="2" s="1"/>
  <c r="E12" i="2"/>
  <c r="B42" i="2" s="1"/>
  <c r="C34" i="16" l="1"/>
  <c r="H31" i="16"/>
  <c r="B45" i="2"/>
  <c r="B48" i="2" s="1"/>
  <c r="B47" i="2"/>
  <c r="C44" i="2"/>
  <c r="C45" i="2"/>
  <c r="C56" i="3"/>
  <c r="B57" i="3"/>
  <c r="C37" i="4"/>
  <c r="C59" i="4" s="1"/>
  <c r="C40" i="16"/>
  <c r="E38" i="2"/>
  <c r="D51" i="3"/>
  <c r="C50" i="4"/>
  <c r="H21" i="15" l="1"/>
  <c r="D21" i="15"/>
  <c r="H17" i="15"/>
  <c r="D17" i="15"/>
  <c r="E7" i="25"/>
  <c r="E13" i="25"/>
  <c r="E9" i="25"/>
  <c r="E8" i="25"/>
  <c r="E29" i="25"/>
  <c r="E24" i="25"/>
  <c r="E15" i="25" l="1"/>
  <c r="E22" i="25"/>
  <c r="F22" i="25" s="1"/>
  <c r="F13" i="25"/>
  <c r="H40" i="3"/>
  <c r="D39" i="15"/>
  <c r="J16" i="14"/>
  <c r="E16" i="14"/>
  <c r="H30" i="3"/>
  <c r="C57" i="3" s="1"/>
  <c r="H40" i="15"/>
  <c r="D40" i="15"/>
  <c r="H46" i="3"/>
  <c r="C59" i="3" s="1"/>
  <c r="H31" i="3"/>
  <c r="J37" i="14"/>
  <c r="E37" i="14"/>
  <c r="J36" i="14"/>
  <c r="E36" i="14"/>
  <c r="J42" i="14"/>
  <c r="C58" i="14" s="1"/>
  <c r="J35" i="14"/>
  <c r="J34" i="14"/>
  <c r="J30" i="14"/>
  <c r="J29" i="14"/>
  <c r="J28" i="14"/>
  <c r="J27" i="14"/>
  <c r="J21" i="14"/>
  <c r="J24" i="14"/>
  <c r="J23" i="14"/>
  <c r="J19" i="14"/>
  <c r="J18" i="14"/>
  <c r="J12" i="14"/>
  <c r="J11" i="14"/>
  <c r="E35" i="14"/>
  <c r="E30" i="14"/>
  <c r="E29" i="14"/>
  <c r="E28" i="14"/>
  <c r="E24" i="14"/>
  <c r="E23" i="14"/>
  <c r="E19" i="14"/>
  <c r="E18" i="14"/>
  <c r="E12" i="14"/>
  <c r="E11" i="14"/>
  <c r="J48" i="25"/>
  <c r="K48" i="25" s="1"/>
  <c r="E48" i="25"/>
  <c r="F48" i="25" s="1"/>
  <c r="J27" i="25"/>
  <c r="K27" i="25" s="1"/>
  <c r="E27" i="25"/>
  <c r="F27" i="25" s="1"/>
  <c r="J22" i="25"/>
  <c r="K22" i="25" s="1"/>
  <c r="J36" i="2"/>
  <c r="J45" i="14"/>
  <c r="E46" i="14"/>
  <c r="E45" i="14"/>
  <c r="H15" i="15"/>
  <c r="C46" i="15" s="1"/>
  <c r="H22" i="15"/>
  <c r="C47" i="15" s="1"/>
  <c r="H28" i="15"/>
  <c r="C48" i="15" s="1"/>
  <c r="H37" i="15"/>
  <c r="C50" i="15" s="1"/>
  <c r="D15" i="15"/>
  <c r="B46" i="15" s="1"/>
  <c r="D22" i="15"/>
  <c r="B47" i="15" s="1"/>
  <c r="D28" i="15"/>
  <c r="B48" i="15" s="1"/>
  <c r="D37" i="4" l="1"/>
  <c r="D59" i="4" s="1"/>
  <c r="C56" i="14"/>
  <c r="C55" i="14"/>
  <c r="C54" i="14"/>
  <c r="B59" i="14"/>
  <c r="C25" i="4"/>
  <c r="H50" i="3"/>
  <c r="C60" i="3" s="1"/>
  <c r="E27" i="14"/>
  <c r="E15" i="14"/>
  <c r="C47" i="4" l="1"/>
  <c r="D41" i="15"/>
  <c r="B51" i="15" s="1"/>
  <c r="J46" i="14"/>
  <c r="J44" i="14"/>
  <c r="J33" i="14"/>
  <c r="E9" i="14"/>
  <c r="C57" i="14" l="1"/>
  <c r="J47" i="14"/>
  <c r="C59" i="14"/>
  <c r="D42" i="15"/>
  <c r="C27" i="4"/>
  <c r="C49" i="4" s="1"/>
  <c r="H41" i="15"/>
  <c r="J47" i="25" l="1"/>
  <c r="K47" i="25" s="1"/>
  <c r="C59" i="25" s="1"/>
  <c r="J36" i="25"/>
  <c r="K36" i="25" s="1"/>
  <c r="C57" i="25" s="1"/>
  <c r="J30" i="25"/>
  <c r="K30" i="25" s="1"/>
  <c r="J29" i="25"/>
  <c r="K29" i="25" s="1"/>
  <c r="J25" i="25"/>
  <c r="K25" i="25" s="1"/>
  <c r="J24" i="25"/>
  <c r="K24" i="25" s="1"/>
  <c r="J17" i="25"/>
  <c r="K17" i="25" s="1"/>
  <c r="J15" i="25"/>
  <c r="K15" i="25" s="1"/>
  <c r="C55" i="25" l="1"/>
  <c r="D34" i="4" s="1"/>
  <c r="D56" i="4" s="1"/>
  <c r="C53" i="25"/>
  <c r="J49" i="25"/>
  <c r="E21" i="4" s="1"/>
  <c r="E47" i="25"/>
  <c r="F47" i="25" s="1"/>
  <c r="B59" i="25" s="1"/>
  <c r="K31" i="25"/>
  <c r="C56" i="25" s="1"/>
  <c r="E31" i="25"/>
  <c r="F31" i="25" s="1"/>
  <c r="E30" i="25"/>
  <c r="F30" i="25" s="1"/>
  <c r="F29" i="25"/>
  <c r="E25" i="25"/>
  <c r="F25" i="25" s="1"/>
  <c r="F24" i="25"/>
  <c r="C54" i="25"/>
  <c r="E17" i="25"/>
  <c r="F15" i="25"/>
  <c r="F9" i="25"/>
  <c r="F8" i="25"/>
  <c r="F7" i="25"/>
  <c r="B56" i="25" l="1"/>
  <c r="B55" i="25"/>
  <c r="C34" i="4" s="1"/>
  <c r="C56" i="4" s="1"/>
  <c r="C35" i="4"/>
  <c r="C57" i="4" s="1"/>
  <c r="D35" i="4"/>
  <c r="D57" i="4" s="1"/>
  <c r="K49" i="25"/>
  <c r="F21" i="4" s="1"/>
  <c r="F43" i="4" s="1"/>
  <c r="B53" i="25"/>
  <c r="E49" i="25"/>
  <c r="D33" i="4"/>
  <c r="D55" i="4" s="1"/>
  <c r="F17" i="25"/>
  <c r="F49" i="25" s="1"/>
  <c r="D21" i="4" l="1"/>
  <c r="D43" i="4" s="1"/>
  <c r="B54" i="25"/>
  <c r="C33" i="4" s="1"/>
  <c r="C55" i="4" s="1"/>
  <c r="C21" i="4"/>
  <c r="C43" i="4" s="1"/>
  <c r="C26" i="4"/>
  <c r="C48" i="4" l="1"/>
  <c r="E43" i="4"/>
  <c r="E33" i="14"/>
  <c r="J37" i="2" l="1"/>
  <c r="C47" i="2" s="1"/>
  <c r="C48" i="2" s="1"/>
  <c r="H39" i="15"/>
  <c r="C51" i="15" s="1"/>
  <c r="H33" i="3"/>
  <c r="H39" i="3"/>
  <c r="D38" i="4" l="1"/>
  <c r="D60" i="4" s="1"/>
  <c r="C58" i="3"/>
  <c r="D36" i="4"/>
  <c r="D58" i="4" s="1"/>
  <c r="J38" i="2"/>
  <c r="H42" i="15"/>
  <c r="H51" i="3"/>
  <c r="D24" i="4"/>
  <c r="D46" i="4" s="1"/>
  <c r="D32" i="4" l="1"/>
  <c r="D54" i="4" s="1"/>
  <c r="D26" i="4"/>
  <c r="D48" i="4" s="1"/>
  <c r="C38" i="4" l="1"/>
  <c r="C60" i="4" l="1"/>
  <c r="C32" i="4"/>
  <c r="C54" i="4" s="1"/>
  <c r="D28" i="4"/>
  <c r="D50" i="4" s="1"/>
  <c r="D27" i="4"/>
  <c r="D49" i="4" s="1"/>
  <c r="D25" i="4" l="1"/>
  <c r="D47" i="4" s="1"/>
  <c r="D51" i="4" s="1"/>
  <c r="E34" i="14"/>
  <c r="B57" i="14" l="1"/>
  <c r="C36" i="4" s="1"/>
  <c r="C58" i="4" s="1"/>
  <c r="C24" i="4"/>
  <c r="D29" i="4"/>
  <c r="C46" i="4" l="1"/>
  <c r="C51" i="4" s="1"/>
  <c r="C29" i="4"/>
</calcChain>
</file>

<file path=xl/sharedStrings.xml><?xml version="1.0" encoding="utf-8"?>
<sst xmlns="http://schemas.openxmlformats.org/spreadsheetml/2006/main" count="416" uniqueCount="193">
  <si>
    <t>INFORMATION SUR L'ÉCOLE</t>
  </si>
  <si>
    <t>Information sur l'école</t>
  </si>
  <si>
    <t>Nom de l'école -</t>
  </si>
  <si>
    <t>Lieu (ville/province)</t>
  </si>
  <si>
    <t xml:space="preserve">Année - </t>
  </si>
  <si>
    <t xml:space="preserve">Converti à - </t>
  </si>
  <si>
    <t xml:space="preserve">Taux de convertissement - </t>
  </si>
  <si>
    <t>LES CALCULATIONS DE COÛT EN RÉSUMÉ SONT MONTRÉES EN BAS. NE PAS MODIFIER.</t>
  </si>
  <si>
    <t>COÛTS DE CAPITAL</t>
  </si>
  <si>
    <t>Coûts annualisés (actuel)</t>
  </si>
  <si>
    <t>Coûts annualisés (mise à niveau)</t>
  </si>
  <si>
    <t>OPERATION ET ENTRETIEN</t>
  </si>
  <si>
    <t>Coût annuel actuel</t>
  </si>
  <si>
    <t>Coût annuel de la mise à niveau</t>
  </si>
  <si>
    <t>Consommables</t>
  </si>
  <si>
    <t>Formation</t>
  </si>
  <si>
    <t>Personnel</t>
  </si>
  <si>
    <t>Soutien</t>
  </si>
  <si>
    <t>Total opérations et entretien</t>
  </si>
  <si>
    <t>Coûts annuels par catégorie WASH</t>
  </si>
  <si>
    <t>Eau</t>
  </si>
  <si>
    <t>Assainissement</t>
  </si>
  <si>
    <t>Hygiène</t>
  </si>
  <si>
    <t>Gestion des déchets</t>
  </si>
  <si>
    <t>Nettoyage</t>
  </si>
  <si>
    <t>Jardin scolaire et autres activités des Écoles Bleues</t>
  </si>
  <si>
    <t>Autre</t>
  </si>
  <si>
    <t>Actuel</t>
  </si>
  <si>
    <t>Nombre d'étudiants et de personnel</t>
  </si>
  <si>
    <t xml:space="preserve">Nombre d'étudiants/personnel de sexe feminin </t>
  </si>
  <si>
    <t>Nombre d'étudiants/personnel de sexe masculin</t>
  </si>
  <si>
    <t>Type d'école</t>
  </si>
  <si>
    <t>Boarding</t>
  </si>
  <si>
    <t>Quantités conseillées pour les infrastructures WASH selon les directives de l'UNICEF</t>
  </si>
  <si>
    <t>Besoins quotidiens en eau (litres)</t>
  </si>
  <si>
    <t>Nombre de toilettes pour les femmes</t>
  </si>
  <si>
    <t>Nombre de toilettes pour les hommes</t>
  </si>
  <si>
    <t>Nombre d'urinoir pour les homes</t>
  </si>
  <si>
    <t>Chasse d'eau quotidienne des toilettes (litres)</t>
  </si>
  <si>
    <t>Eau de lavage anal quotidien (litres)</t>
  </si>
  <si>
    <t>DIRECTIVES DE L'UNICEF SUR LE WASH DANS LES ÉCOLES EN BAS. NE PAS ÉDITER.</t>
  </si>
  <si>
    <t>EXIGENCES EN MATIÈRE DE QUANTITÉ</t>
  </si>
  <si>
    <t>ÉCOLE DE JOUR</t>
  </si>
  <si>
    <t>Litres d'eau</t>
  </si>
  <si>
    <t>Nombre d'élèves/personnel</t>
  </si>
  <si>
    <t>5 par jour</t>
  </si>
  <si>
    <t>*Pour la boisson et le lavage des mains</t>
  </si>
  <si>
    <t>INTERNAT</t>
  </si>
  <si>
    <t xml:space="preserve">Litres of Water </t>
  </si>
  <si>
    <t xml:space="preserve">                                              20 par jour</t>
  </si>
  <si>
    <t xml:space="preserve">EXIGENCES EN MATIÈRE DE TOILETTES </t>
  </si>
  <si>
    <t>Nombre de toilettes</t>
  </si>
  <si>
    <t>Nombre de filles</t>
  </si>
  <si>
    <t>Nombre de garçons</t>
  </si>
  <si>
    <t>50 + 1 urinoir</t>
  </si>
  <si>
    <t>Toilettes à chasse d'eau</t>
  </si>
  <si>
    <t>Litres par personne</t>
  </si>
  <si>
    <t>10-20 par jour</t>
  </si>
  <si>
    <t>*doublée pour les internats</t>
  </si>
  <si>
    <t>Lavage anal</t>
  </si>
  <si>
    <t>1-2 par jour</t>
  </si>
  <si>
    <t>Directives générales pour l'emplacement des toilettes</t>
  </si>
  <si>
    <t xml:space="preserve">Les enfants se sentent en sécurité </t>
  </si>
  <si>
    <t xml:space="preserve">Intimité garantie </t>
  </si>
  <si>
    <t>Accessible par tous les temps</t>
  </si>
  <si>
    <t>Utilisation correcte (surveillance des enfants par un adulte recommandée)</t>
  </si>
  <si>
    <t>Fosse de lixiviation située en aval du cours d'eau et à 20-30 m des puits et des sources d'eau</t>
  </si>
  <si>
    <t>Facilement accessible (pas plus de 30 mètres de tous les utilisateurs)</t>
  </si>
  <si>
    <t xml:space="preserve">Située à un endroit où les nuisances sont réduites au minimum </t>
  </si>
  <si>
    <t>CAPITAL</t>
  </si>
  <si>
    <t>Coûts actuels</t>
  </si>
  <si>
    <t>Coûts de la mise à niveau</t>
  </si>
  <si>
    <t xml:space="preserve">Poste </t>
  </si>
  <si>
    <t>Durée de vie éstimée (ans)</t>
  </si>
  <si>
    <t>Quantité par an</t>
  </si>
  <si>
    <t>Coût annuel équivalent</t>
  </si>
  <si>
    <t>Remarques</t>
  </si>
  <si>
    <t xml:space="preserve">La source d'eau </t>
  </si>
  <si>
    <t xml:space="preserve">Réseau de canalisation </t>
  </si>
  <si>
    <t xml:space="preserve">Tour ou réservoir d'eau </t>
  </si>
  <si>
    <t>Système de filtration ou de traitement de l'eau</t>
  </si>
  <si>
    <t>La collecte des eaux de pluie</t>
  </si>
  <si>
    <t>Toilets</t>
  </si>
  <si>
    <t>Containement des boues fécales (fosse septique)</t>
  </si>
  <si>
    <t>Vidange</t>
  </si>
  <si>
    <t>L'hygiène menstruelle (pubelles)</t>
  </si>
  <si>
    <t>Aide à l'accessibilité des personnes handicapées (mains courantes)</t>
  </si>
  <si>
    <t xml:space="preserve">Poste de lavage des mains </t>
  </si>
  <si>
    <t xml:space="preserve">Gestion des déchets </t>
  </si>
  <si>
    <t>Élimination des déchets solides (par ex. incinérateur)</t>
  </si>
  <si>
    <t>Outils de nettoyage durables (chariots, serpilllières, etc.)</t>
  </si>
  <si>
    <t>Matériaux pour créer un jardin</t>
  </si>
  <si>
    <t>Matériel de jardinage (houe, pelle, etc.)</t>
  </si>
  <si>
    <t>Clôture</t>
  </si>
  <si>
    <t>Total</t>
  </si>
  <si>
    <t>Réduction</t>
  </si>
  <si>
    <t>Coût annuel par service de WASH</t>
  </si>
  <si>
    <t>Mise à niveau</t>
  </si>
  <si>
    <t>Jardin scolaire</t>
  </si>
  <si>
    <t>L'OPÉRATION ET L'ENTRETIEN</t>
  </si>
  <si>
    <t xml:space="preserve">Coût actuel </t>
  </si>
  <si>
    <t>Poste</t>
  </si>
  <si>
    <t>Fréquence par an</t>
  </si>
  <si>
    <t>Coût annuel</t>
  </si>
  <si>
    <t>L'entretien et les réparations (***voir l'onglet « Entretien »)</t>
  </si>
  <si>
    <t>Analyse de la qualité d'eau</t>
  </si>
  <si>
    <t>Opération du système d'eau</t>
  </si>
  <si>
    <t>Nettoyage des réservoirs de stockage d'eau</t>
  </si>
  <si>
    <t>Nettoyage des toilettes</t>
  </si>
  <si>
    <t>Vidange des fosses</t>
  </si>
  <si>
    <t>Opération d'élimination des déchets solides (par ex. incinérateur)</t>
  </si>
  <si>
    <t>Nettoyage des salles de classe</t>
  </si>
  <si>
    <t>Nettoyage des bureaux</t>
  </si>
  <si>
    <t>Entretien des cours et des terrains d'école</t>
  </si>
  <si>
    <t>Jardin scolaire et autres activités des écoles bleues</t>
  </si>
  <si>
    <t>Entretien du jardin</t>
  </si>
  <si>
    <t>›</t>
  </si>
  <si>
    <t>Salaire par jour</t>
  </si>
  <si>
    <t>coût de travail par heur (en supposant que 8 heurs/jour)</t>
  </si>
  <si>
    <t>Functionnalité</t>
  </si>
  <si>
    <t>Coût de réparation</t>
  </si>
  <si>
    <t>ENTRETIEN</t>
  </si>
  <si>
    <t>Durée de réparation (jours)</t>
  </si>
  <si>
    <t>Functionnalité (%)</t>
  </si>
  <si>
    <t>Coûts annuels totals</t>
  </si>
  <si>
    <t>CONSOMMABLES</t>
  </si>
  <si>
    <t>Coût actuel</t>
  </si>
  <si>
    <t>Coût de la mise à niveau</t>
  </si>
  <si>
    <t>Postes</t>
  </si>
  <si>
    <t>Fournitures de traitement d'eau</t>
  </si>
  <si>
    <t>Eau potable achetée</t>
  </si>
  <si>
    <t>Matériel de nettoyage anal (par exemple, papier hygiénique)</t>
  </si>
  <si>
    <t>Produits d'hygiène menstruelle (serviettes hygiéniques)</t>
  </si>
  <si>
    <t>Savon à mains</t>
  </si>
  <si>
    <t>Essuie-mains / matériel de séchage</t>
  </si>
  <si>
    <t>Produits d'hygiène bucco-dentaire (brosse à dents, dentifrice)</t>
  </si>
  <si>
    <t>Récipient à déchets jetable</t>
  </si>
  <si>
    <t>sac à déchets</t>
  </si>
  <si>
    <t>Carburant pour l'incinérateur</t>
  </si>
  <si>
    <t>Savon</t>
  </si>
  <si>
    <t>Détergent</t>
  </si>
  <si>
    <t>Chiffons et linges</t>
  </si>
  <si>
    <t>Serpillière</t>
  </si>
  <si>
    <t>Seaux</t>
  </si>
  <si>
    <t>Semences</t>
  </si>
  <si>
    <t>Matériel éducatif (par ex. dépliants nutritionnels à emporter chez-eux)</t>
  </si>
  <si>
    <t>FORMATION</t>
  </si>
  <si>
    <t>Éducation sur l'eau potable et le traitement d'eau</t>
  </si>
  <si>
    <t>Éducation à la gestion des bassins versants</t>
  </si>
  <si>
    <t>Éducation sur l'assainissement</t>
  </si>
  <si>
    <t>Éducation sur le lavage des mains</t>
  </si>
  <si>
    <t>Éducation sur l'hygiène menstruelle</t>
  </si>
  <si>
    <t>Éducation sur la puberté, la croissance et le changement</t>
  </si>
  <si>
    <t>Éducation sur la gestion des déchets solides</t>
  </si>
  <si>
    <t>Éducation sur le compostage et la réutilisation des déchets</t>
  </si>
  <si>
    <t>Éducation sur le nettoyage</t>
  </si>
  <si>
    <t xml:space="preserve">La formation à et éducation sur le jardinage </t>
  </si>
  <si>
    <t>PERSONNEL</t>
  </si>
  <si>
    <t>Quantité</t>
  </si>
  <si>
    <t>% d'effort donné au WASH</t>
  </si>
  <si>
    <t>Salaire annuel</t>
  </si>
  <si>
    <t>Plombier</t>
  </si>
  <si>
    <t>Nettoyeur</t>
  </si>
  <si>
    <t>Entretien du terrain</t>
  </si>
  <si>
    <t xml:space="preserve">Jardin scolaire et autres activités des écoles bleues </t>
  </si>
  <si>
    <t>Enseignant superviseur</t>
  </si>
  <si>
    <t>Personne de contact pour les opérations et la maintenance</t>
  </si>
  <si>
    <t>Personne de contact WASH</t>
  </si>
  <si>
    <t>SOUTIEN</t>
  </si>
  <si>
    <t>Construction de la capacité</t>
  </si>
  <si>
    <t>Création des politiques</t>
  </si>
  <si>
    <t>Planification</t>
  </si>
  <si>
    <t>Régulation</t>
  </si>
  <si>
    <t xml:space="preserve">Gestion des connaissances </t>
  </si>
  <si>
    <t xml:space="preserve">Communication </t>
  </si>
  <si>
    <t xml:space="preserve">Jardin scolaire et autres activités des Écoles Bleues </t>
  </si>
  <si>
    <t>Coût unitaire</t>
  </si>
  <si>
    <t>Gel hydroalcoolique</t>
  </si>
  <si>
    <t>Devise Locale -</t>
  </si>
  <si>
    <t>Conversion de devises</t>
  </si>
  <si>
    <t>COÛTS EN DEVISE LOCALE</t>
  </si>
  <si>
    <t>COÛTS EN DEVISE CONVERTIE</t>
  </si>
  <si>
    <t>Coûts totals (actuel)</t>
  </si>
  <si>
    <t>Coûts totals (mise à niveau)</t>
  </si>
  <si>
    <t>O&amp;E d'infrastructure</t>
  </si>
  <si>
    <t>Mettre l'information sur l'école et la devise locale dans les cellules en jaunes. Ne pas modifier aucune cellule dans ce fiche.</t>
  </si>
  <si>
    <t>Coût total</t>
  </si>
  <si>
    <t>Coût unitaire - main d'œuvre</t>
  </si>
  <si>
    <t>Coût unitaire - fornitures</t>
  </si>
  <si>
    <t>Coût unitaire -fournitures</t>
  </si>
  <si>
    <t>Pannes par an</t>
  </si>
  <si>
    <t>Jours fonctionnels par an</t>
  </si>
  <si>
    <t>Coût par panne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</si>
</sst>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&quot;$&quot;#,##0"/>
  </numFmts>
  <fonts count="3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Calibri (Body)"/>
    </font>
    <font>
      <sz val="14"/>
      <color rgb="FF000000"/>
      <name val="Calibri"/>
      <family val="2"/>
      <scheme val="minor"/>
    </font>
    <font>
      <b/>
      <sz val="14"/>
      <color theme="1"/>
      <name val="Calibri (Body)"/>
    </font>
    <font>
      <sz val="22"/>
      <color theme="1"/>
      <name val="Calibri (Body)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 (Body)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07">
    <xf numFmtId="0" fontId="0" fillId="0" borderId="0" xfId="0"/>
    <xf numFmtId="0" fontId="2" fillId="0" borderId="0" xfId="0" applyFont="1"/>
    <xf numFmtId="0" fontId="8" fillId="0" borderId="0" xfId="0" applyFont="1"/>
    <xf numFmtId="164" fontId="8" fillId="0" borderId="0" xfId="0" applyNumberFormat="1" applyFont="1"/>
    <xf numFmtId="0" fontId="1" fillId="2" borderId="17" xfId="0" applyFont="1" applyFill="1" applyBorder="1" applyAlignment="1" applyProtection="1">
      <alignment horizontal="left" vertical="top"/>
      <protection locked="0"/>
    </xf>
    <xf numFmtId="0" fontId="16" fillId="2" borderId="3" xfId="0" applyFont="1" applyFill="1" applyBorder="1" applyAlignment="1" applyProtection="1">
      <alignment horizontal="center" vertical="top"/>
      <protection locked="0"/>
    </xf>
    <xf numFmtId="0" fontId="16" fillId="2" borderId="10" xfId="0" applyFont="1" applyFill="1" applyBorder="1" applyAlignment="1" applyProtection="1">
      <alignment vertical="top"/>
      <protection locked="0"/>
    </xf>
    <xf numFmtId="0" fontId="16" fillId="2" borderId="10" xfId="0" applyFont="1" applyFill="1" applyBorder="1" applyAlignment="1" applyProtection="1">
      <alignment horizontal="left" vertical="top"/>
      <protection locked="0"/>
    </xf>
    <xf numFmtId="0" fontId="8" fillId="0" borderId="0" xfId="0" applyFont="1" applyAlignment="1">
      <alignment vertical="center"/>
    </xf>
    <xf numFmtId="166" fontId="8" fillId="0" borderId="0" xfId="0" applyNumberFormat="1" applyFont="1"/>
    <xf numFmtId="0" fontId="0" fillId="2" borderId="3" xfId="0" applyFill="1" applyBorder="1" applyAlignment="1" applyProtection="1">
      <alignment horizontal="center" vertical="top"/>
      <protection locked="0"/>
    </xf>
    <xf numFmtId="0" fontId="6" fillId="2" borderId="15" xfId="0" applyFont="1" applyFill="1" applyBorder="1" applyAlignment="1" applyProtection="1">
      <alignment horizontal="center" vertical="top"/>
      <protection locked="0"/>
    </xf>
    <xf numFmtId="0" fontId="6" fillId="2" borderId="3" xfId="0" applyFont="1" applyFill="1" applyBorder="1" applyAlignment="1" applyProtection="1">
      <alignment horizontal="center" vertical="top"/>
      <protection locked="0"/>
    </xf>
    <xf numFmtId="0" fontId="10" fillId="2" borderId="10" xfId="0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horizontal="left" vertical="top"/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22" xfId="0" applyBorder="1" applyAlignment="1" applyProtection="1">
      <alignment vertical="top"/>
      <protection locked="0"/>
    </xf>
    <xf numFmtId="0" fontId="16" fillId="0" borderId="22" xfId="0" applyFont="1" applyBorder="1" applyAlignment="1" applyProtection="1">
      <alignment vertical="top"/>
      <protection locked="0"/>
    </xf>
    <xf numFmtId="0" fontId="16" fillId="0" borderId="10" xfId="0" applyFont="1" applyBorder="1" applyAlignment="1" applyProtection="1">
      <alignment vertical="top"/>
      <protection locked="0"/>
    </xf>
    <xf numFmtId="0" fontId="10" fillId="0" borderId="17" xfId="0" applyFont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16" fillId="0" borderId="11" xfId="0" applyFont="1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0" fontId="16" fillId="0" borderId="11" xfId="0" applyFont="1" applyBorder="1" applyAlignment="1" applyProtection="1">
      <alignment horizontal="left" vertical="top"/>
      <protection locked="0"/>
    </xf>
    <xf numFmtId="0" fontId="10" fillId="0" borderId="10" xfId="0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center" wrapText="1"/>
    </xf>
    <xf numFmtId="0" fontId="8" fillId="3" borderId="0" xfId="0" applyFont="1" applyFill="1"/>
    <xf numFmtId="0" fontId="8" fillId="2" borderId="29" xfId="0" applyFont="1" applyFill="1" applyBorder="1"/>
    <xf numFmtId="3" fontId="1" fillId="2" borderId="15" xfId="0" applyNumberFormat="1" applyFont="1" applyFill="1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32" xfId="0" applyBorder="1" applyAlignment="1" applyProtection="1">
      <alignment vertical="top"/>
      <protection locked="0"/>
    </xf>
    <xf numFmtId="0" fontId="16" fillId="0" borderId="32" xfId="0" applyFont="1" applyBorder="1" applyAlignment="1" applyProtection="1">
      <alignment vertical="top"/>
      <protection locked="0"/>
    </xf>
    <xf numFmtId="0" fontId="10" fillId="0" borderId="32" xfId="0" applyFont="1" applyBorder="1" applyAlignment="1" applyProtection="1">
      <alignment horizontal="left" vertical="top"/>
      <protection locked="0"/>
    </xf>
    <xf numFmtId="0" fontId="16" fillId="0" borderId="32" xfId="0" applyFont="1" applyBorder="1" applyAlignment="1" applyProtection="1">
      <alignment horizontal="left" vertical="top"/>
      <protection locked="0"/>
    </xf>
    <xf numFmtId="0" fontId="0" fillId="0" borderId="35" xfId="0" applyBorder="1" applyAlignment="1" applyProtection="1">
      <alignment horizontal="left" vertical="top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164" fontId="0" fillId="0" borderId="17" xfId="0" applyNumberFormat="1" applyBorder="1" applyAlignment="1" applyProtection="1">
      <alignment horizontal="left" vertical="top"/>
      <protection locked="0"/>
    </xf>
    <xf numFmtId="4" fontId="0" fillId="0" borderId="17" xfId="0" applyNumberFormat="1" applyBorder="1" applyAlignment="1" applyProtection="1">
      <alignment horizontal="left" vertical="top"/>
      <protection locked="0"/>
    </xf>
    <xf numFmtId="164" fontId="1" fillId="2" borderId="17" xfId="0" applyNumberFormat="1" applyFont="1" applyFill="1" applyBorder="1" applyAlignment="1" applyProtection="1">
      <alignment horizontal="center" vertical="top"/>
      <protection locked="0"/>
    </xf>
    <xf numFmtId="165" fontId="0" fillId="4" borderId="3" xfId="1" applyNumberFormat="1" applyFont="1" applyFill="1" applyBorder="1" applyAlignment="1" applyProtection="1">
      <alignment horizontal="center" vertical="top"/>
    </xf>
    <xf numFmtId="165" fontId="4" fillId="4" borderId="3" xfId="1" applyNumberFormat="1" applyFont="1" applyFill="1" applyBorder="1" applyAlignment="1" applyProtection="1">
      <alignment horizontal="center" vertical="top"/>
    </xf>
    <xf numFmtId="165" fontId="0" fillId="4" borderId="5" xfId="1" applyNumberFormat="1" applyFont="1" applyFill="1" applyBorder="1" applyAlignment="1" applyProtection="1">
      <alignment horizontal="center" vertical="top"/>
    </xf>
    <xf numFmtId="165" fontId="16" fillId="4" borderId="3" xfId="1" applyNumberFormat="1" applyFont="1" applyFill="1" applyBorder="1" applyAlignment="1" applyProtection="1">
      <alignment vertical="top"/>
    </xf>
    <xf numFmtId="3" fontId="19" fillId="4" borderId="0" xfId="1" applyNumberFormat="1" applyFont="1" applyFill="1" applyBorder="1" applyAlignment="1" applyProtection="1">
      <alignment horizontal="right" vertical="top"/>
    </xf>
    <xf numFmtId="0" fontId="2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11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24" fillId="2" borderId="29" xfId="0" applyFont="1" applyFill="1" applyBorder="1" applyAlignment="1">
      <alignment horizontal="left"/>
    </xf>
    <xf numFmtId="0" fontId="8" fillId="2" borderId="29" xfId="0" applyFont="1" applyFill="1" applyBorder="1" applyAlignment="1">
      <alignment horizontal="center" vertical="top"/>
    </xf>
    <xf numFmtId="3" fontId="8" fillId="0" borderId="0" xfId="0" applyNumberFormat="1" applyFont="1"/>
    <xf numFmtId="0" fontId="24" fillId="0" borderId="0" xfId="0" applyFont="1"/>
    <xf numFmtId="0" fontId="2" fillId="2" borderId="6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8" fillId="0" borderId="26" xfId="0" applyFont="1" applyBorder="1"/>
    <xf numFmtId="3" fontId="8" fillId="0" borderId="27" xfId="0" applyNumberFormat="1" applyFont="1" applyBorder="1"/>
    <xf numFmtId="3" fontId="8" fillId="0" borderId="28" xfId="0" applyNumberFormat="1" applyFont="1" applyBorder="1"/>
    <xf numFmtId="3" fontId="2" fillId="2" borderId="2" xfId="0" applyNumberFormat="1" applyFont="1" applyFill="1" applyBorder="1" applyAlignment="1">
      <alignment horizontal="right"/>
    </xf>
    <xf numFmtId="0" fontId="8" fillId="0" borderId="4" xfId="0" applyFont="1" applyBorder="1"/>
    <xf numFmtId="3" fontId="8" fillId="0" borderId="19" xfId="0" applyNumberFormat="1" applyFont="1" applyBorder="1"/>
    <xf numFmtId="0" fontId="2" fillId="3" borderId="8" xfId="0" applyFont="1" applyFill="1" applyBorder="1" applyAlignment="1">
      <alignment horizontal="right"/>
    </xf>
    <xf numFmtId="3" fontId="2" fillId="3" borderId="1" xfId="0" applyNumberFormat="1" applyFont="1" applyFill="1" applyBorder="1"/>
    <xf numFmtId="3" fontId="2" fillId="3" borderId="20" xfId="0" applyNumberFormat="1" applyFont="1" applyFill="1" applyBorder="1"/>
    <xf numFmtId="0" fontId="2" fillId="2" borderId="6" xfId="0" applyFont="1" applyFill="1" applyBorder="1"/>
    <xf numFmtId="0" fontId="8" fillId="0" borderId="8" xfId="0" applyFont="1" applyBorder="1"/>
    <xf numFmtId="3" fontId="8" fillId="0" borderId="1" xfId="0" applyNumberFormat="1" applyFont="1" applyBorder="1"/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0" fillId="2" borderId="3" xfId="1" applyNumberFormat="1" applyFont="1" applyFill="1" applyBorder="1" applyAlignment="1" applyProtection="1">
      <alignment horizontal="center" vertical="top"/>
    </xf>
    <xf numFmtId="165" fontId="16" fillId="2" borderId="3" xfId="1" applyNumberFormat="1" applyFont="1" applyFill="1" applyBorder="1" applyAlignment="1" applyProtection="1">
      <alignment horizontal="center" vertical="top"/>
    </xf>
    <xf numFmtId="165" fontId="16" fillId="4" borderId="3" xfId="1" applyNumberFormat="1" applyFont="1" applyFill="1" applyBorder="1" applyAlignment="1" applyProtection="1">
      <alignment horizontal="center" vertical="top"/>
    </xf>
    <xf numFmtId="165" fontId="16" fillId="4" borderId="5" xfId="1" applyNumberFormat="1" applyFont="1" applyFill="1" applyBorder="1" applyAlignment="1" applyProtection="1">
      <alignment horizontal="center" vertical="top"/>
    </xf>
    <xf numFmtId="3" fontId="2" fillId="4" borderId="0" xfId="1" applyNumberFormat="1" applyFont="1" applyFill="1" applyBorder="1" applyAlignment="1" applyProtection="1">
      <alignment horizontal="right" vertical="top"/>
    </xf>
    <xf numFmtId="165" fontId="0" fillId="4" borderId="34" xfId="1" applyNumberFormat="1" applyFont="1" applyFill="1" applyBorder="1" applyAlignment="1" applyProtection="1">
      <alignment horizontal="center" vertical="top"/>
    </xf>
    <xf numFmtId="165" fontId="16" fillId="4" borderId="3" xfId="1" applyNumberFormat="1" applyFont="1" applyFill="1" applyBorder="1" applyAlignment="1" applyProtection="1">
      <alignment horizontal="right" vertical="top"/>
    </xf>
    <xf numFmtId="165" fontId="16" fillId="4" borderId="5" xfId="1" applyNumberFormat="1" applyFont="1" applyFill="1" applyBorder="1" applyAlignment="1" applyProtection="1">
      <alignment horizontal="right" vertical="top"/>
    </xf>
    <xf numFmtId="165" fontId="0" fillId="4" borderId="3" xfId="1" applyNumberFormat="1" applyFont="1" applyFill="1" applyBorder="1" applyAlignment="1" applyProtection="1">
      <alignment horizontal="right"/>
    </xf>
    <xf numFmtId="165" fontId="16" fillId="4" borderId="3" xfId="1" applyNumberFormat="1" applyFont="1" applyFill="1" applyBorder="1" applyAlignment="1" applyProtection="1">
      <alignment horizontal="right"/>
    </xf>
    <xf numFmtId="165" fontId="4" fillId="4" borderId="3" xfId="1" applyNumberFormat="1" applyFont="1" applyFill="1" applyBorder="1" applyAlignment="1" applyProtection="1">
      <alignment horizontal="right"/>
    </xf>
    <xf numFmtId="165" fontId="0" fillId="4" borderId="5" xfId="1" applyNumberFormat="1" applyFont="1" applyFill="1" applyBorder="1" applyAlignment="1" applyProtection="1">
      <alignment horizontal="right"/>
    </xf>
    <xf numFmtId="165" fontId="16" fillId="4" borderId="5" xfId="1" applyNumberFormat="1" applyFont="1" applyFill="1" applyBorder="1" applyAlignment="1" applyProtection="1">
      <alignment horizontal="right"/>
    </xf>
    <xf numFmtId="0" fontId="3" fillId="0" borderId="0" xfId="0" applyFont="1" applyAlignment="1" applyProtection="1">
      <alignment horizontal="left" vertical="top"/>
      <protection locked="0"/>
    </xf>
    <xf numFmtId="164" fontId="3" fillId="0" borderId="0" xfId="0" applyNumberFormat="1" applyFont="1" applyAlignment="1" applyProtection="1">
      <alignment horizontal="left" vertical="top"/>
      <protection locked="0"/>
    </xf>
    <xf numFmtId="0" fontId="2" fillId="0" borderId="17" xfId="0" applyFont="1" applyBorder="1" applyAlignment="1" applyProtection="1">
      <alignment horizontal="left" vertical="top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164" fontId="6" fillId="5" borderId="3" xfId="0" applyNumberFormat="1" applyFont="1" applyFill="1" applyBorder="1" applyAlignment="1" applyProtection="1">
      <alignment horizontal="center" vertical="top" wrapText="1"/>
      <protection locked="0"/>
    </xf>
    <xf numFmtId="164" fontId="6" fillId="0" borderId="3" xfId="0" applyNumberFormat="1" applyFont="1" applyBorder="1" applyAlignment="1" applyProtection="1">
      <alignment horizontal="center" vertical="top" wrapText="1"/>
      <protection locked="0"/>
    </xf>
    <xf numFmtId="164" fontId="6" fillId="0" borderId="10" xfId="0" applyNumberFormat="1" applyFont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left" vertical="top" wrapText="1"/>
      <protection locked="0"/>
    </xf>
    <xf numFmtId="164" fontId="6" fillId="2" borderId="10" xfId="0" applyNumberFormat="1" applyFont="1" applyFill="1" applyBorder="1" applyAlignment="1" applyProtection="1">
      <alignment horizontal="center" vertical="top" wrapText="1"/>
      <protection locked="0"/>
    </xf>
    <xf numFmtId="164" fontId="18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5" borderId="15" xfId="0" applyFill="1" applyBorder="1" applyAlignment="1" applyProtection="1">
      <alignment horizontal="center" vertical="top"/>
      <protection locked="0"/>
    </xf>
    <xf numFmtId="0" fontId="0" fillId="5" borderId="3" xfId="0" applyFill="1" applyBorder="1" applyAlignment="1" applyProtection="1">
      <alignment horizontal="center" vertical="top"/>
      <protection locked="0"/>
    </xf>
    <xf numFmtId="0" fontId="16" fillId="5" borderId="15" xfId="0" applyFont="1" applyFill="1" applyBorder="1" applyAlignment="1" applyProtection="1">
      <alignment horizontal="center" vertical="top"/>
      <protection locked="0"/>
    </xf>
    <xf numFmtId="0" fontId="16" fillId="5" borderId="3" xfId="0" applyFont="1" applyFill="1" applyBorder="1" applyAlignment="1" applyProtection="1">
      <alignment horizontal="center" vertical="top"/>
      <protection locked="0"/>
    </xf>
    <xf numFmtId="0" fontId="16" fillId="5" borderId="30" xfId="0" applyFont="1" applyFill="1" applyBorder="1" applyAlignment="1" applyProtection="1">
      <alignment horizontal="center" vertical="top"/>
      <protection locked="0"/>
    </xf>
    <xf numFmtId="0" fontId="16" fillId="5" borderId="31" xfId="0" applyFont="1" applyFill="1" applyBorder="1" applyAlignment="1" applyProtection="1">
      <alignment horizontal="center" vertical="top"/>
      <protection locked="0"/>
    </xf>
    <xf numFmtId="0" fontId="0" fillId="5" borderId="5" xfId="0" applyFill="1" applyBorder="1" applyAlignment="1" applyProtection="1">
      <alignment horizontal="center" vertical="top"/>
      <protection locked="0"/>
    </xf>
    <xf numFmtId="0" fontId="16" fillId="5" borderId="16" xfId="0" applyFont="1" applyFill="1" applyBorder="1" applyAlignment="1" applyProtection="1">
      <alignment horizontal="center" vertical="top"/>
      <protection locked="0"/>
    </xf>
    <xf numFmtId="0" fontId="16" fillId="5" borderId="5" xfId="0" applyFont="1" applyFill="1" applyBorder="1" applyAlignment="1" applyProtection="1">
      <alignment horizontal="center" vertical="top"/>
      <protection locked="0"/>
    </xf>
    <xf numFmtId="3" fontId="0" fillId="0" borderId="0" xfId="0" applyNumberFormat="1" applyAlignment="1" applyProtection="1">
      <alignment horizontal="left" vertical="top"/>
      <protection locked="0"/>
    </xf>
    <xf numFmtId="3" fontId="15" fillId="0" borderId="0" xfId="0" applyNumberFormat="1" applyFont="1" applyAlignment="1" applyProtection="1">
      <alignment horizontal="left" vertical="top"/>
      <protection locked="0"/>
    </xf>
    <xf numFmtId="3" fontId="6" fillId="0" borderId="0" xfId="0" applyNumberFormat="1" applyFont="1" applyAlignment="1" applyProtection="1">
      <alignment horizontal="right" vertical="top"/>
      <protection locked="0"/>
    </xf>
    <xf numFmtId="3" fontId="5" fillId="0" borderId="0" xfId="0" applyNumberFormat="1" applyFont="1" applyAlignment="1" applyProtection="1">
      <alignment horizontal="right" vertical="top"/>
      <protection locked="0"/>
    </xf>
    <xf numFmtId="3" fontId="17" fillId="0" borderId="0" xfId="0" applyNumberFormat="1" applyFont="1" applyAlignment="1" applyProtection="1">
      <alignment horizontal="left" vertical="top"/>
      <protection locked="0"/>
    </xf>
    <xf numFmtId="3" fontId="18" fillId="0" borderId="0" xfId="0" applyNumberFormat="1" applyFont="1" applyAlignment="1" applyProtection="1">
      <alignment horizontal="right" vertical="top"/>
      <protection locked="0"/>
    </xf>
    <xf numFmtId="3" fontId="16" fillId="0" borderId="0" xfId="0" applyNumberFormat="1" applyFont="1" applyAlignment="1" applyProtection="1">
      <alignment horizontal="left" vertical="top"/>
      <protection locked="0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22" fillId="4" borderId="4" xfId="0" applyFont="1" applyFill="1" applyBorder="1" applyAlignment="1" applyProtection="1">
      <alignment vertical="top"/>
      <protection locked="0"/>
    </xf>
    <xf numFmtId="0" fontId="22" fillId="4" borderId="8" xfId="0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top"/>
      <protection locked="0"/>
    </xf>
    <xf numFmtId="164" fontId="0" fillId="0" borderId="0" xfId="0" applyNumberFormat="1" applyAlignment="1" applyProtection="1">
      <alignment horizontal="left" vertical="top"/>
      <protection locked="0"/>
    </xf>
    <xf numFmtId="0" fontId="10" fillId="5" borderId="3" xfId="0" applyFont="1" applyFill="1" applyBorder="1" applyAlignment="1" applyProtection="1">
      <alignment horizontal="center" vertical="top"/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6" fillId="5" borderId="3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18" fillId="5" borderId="3" xfId="0" applyFont="1" applyFill="1" applyBorder="1" applyAlignment="1" applyProtection="1">
      <alignment horizontal="center" vertical="top" wrapText="1"/>
      <protection locked="0"/>
    </xf>
    <xf numFmtId="0" fontId="18" fillId="0" borderId="3" xfId="0" applyFont="1" applyBorder="1" applyAlignment="1" applyProtection="1">
      <alignment horizontal="center" vertical="top" wrapText="1"/>
      <protection locked="0"/>
    </xf>
    <xf numFmtId="0" fontId="18" fillId="0" borderId="10" xfId="0" applyFont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6" fillId="2" borderId="10" xfId="0" applyFont="1" applyFill="1" applyBorder="1" applyAlignment="1" applyProtection="1">
      <alignment vertical="top" wrapText="1"/>
      <protection locked="0"/>
    </xf>
    <xf numFmtId="0" fontId="18" fillId="2" borderId="10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10" fillId="5" borderId="15" xfId="0" applyFont="1" applyFill="1" applyBorder="1" applyAlignment="1" applyProtection="1">
      <alignment horizontal="center" vertical="top" wrapText="1"/>
      <protection locked="0"/>
    </xf>
    <xf numFmtId="0" fontId="10" fillId="5" borderId="3" xfId="0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6" fillId="5" borderId="3" xfId="0" applyFont="1" applyFill="1" applyBorder="1" applyAlignment="1" applyProtection="1">
      <alignment horizontal="center" vertical="top" wrapText="1"/>
      <protection locked="0"/>
    </xf>
    <xf numFmtId="0" fontId="16" fillId="0" borderId="10" xfId="0" applyFont="1" applyBorder="1" applyAlignment="1" applyProtection="1">
      <alignment horizontal="center" vertical="top" wrapText="1"/>
      <protection locked="0"/>
    </xf>
    <xf numFmtId="0" fontId="10" fillId="5" borderId="15" xfId="0" applyFont="1" applyFill="1" applyBorder="1" applyAlignment="1" applyProtection="1">
      <alignment horizontal="center" vertical="top"/>
      <protection locked="0"/>
    </xf>
    <xf numFmtId="0" fontId="10" fillId="5" borderId="16" xfId="0" applyFont="1" applyFill="1" applyBorder="1" applyAlignment="1" applyProtection="1">
      <alignment horizontal="center" vertical="top"/>
      <protection locked="0"/>
    </xf>
    <xf numFmtId="0" fontId="10" fillId="5" borderId="5" xfId="0" applyFont="1" applyFill="1" applyBorder="1" applyAlignment="1" applyProtection="1">
      <alignment horizontal="center" vertical="top"/>
      <protection locked="0"/>
    </xf>
    <xf numFmtId="3" fontId="1" fillId="0" borderId="0" xfId="0" applyNumberFormat="1" applyFont="1" applyAlignment="1" applyProtection="1">
      <alignment vertical="top"/>
      <protection locked="0"/>
    </xf>
    <xf numFmtId="3" fontId="12" fillId="0" borderId="0" xfId="0" applyNumberFormat="1" applyFont="1" applyAlignment="1" applyProtection="1">
      <alignment horizontal="right" vertical="top"/>
      <protection locked="0"/>
    </xf>
    <xf numFmtId="3" fontId="0" fillId="0" borderId="0" xfId="0" applyNumberFormat="1" applyAlignment="1" applyProtection="1">
      <alignment vertical="top"/>
      <protection locked="0"/>
    </xf>
    <xf numFmtId="3" fontId="18" fillId="0" borderId="0" xfId="0" applyNumberFormat="1" applyFont="1" applyAlignment="1" applyProtection="1">
      <alignment vertical="top"/>
      <protection locked="0"/>
    </xf>
    <xf numFmtId="3" fontId="19" fillId="0" borderId="0" xfId="0" applyNumberFormat="1" applyFont="1" applyAlignment="1" applyProtection="1">
      <alignment horizontal="right" vertical="top"/>
      <protection locked="0"/>
    </xf>
    <xf numFmtId="3" fontId="16" fillId="0" borderId="0" xfId="0" applyNumberFormat="1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0" fillId="4" borderId="4" xfId="0" applyFill="1" applyBorder="1" applyAlignment="1" applyProtection="1">
      <alignment horizontal="left"/>
      <protection locked="0"/>
    </xf>
    <xf numFmtId="0" fontId="22" fillId="4" borderId="4" xfId="0" applyFont="1" applyFill="1" applyBorder="1" applyAlignment="1" applyProtection="1">
      <alignment vertical="center"/>
      <protection locked="0"/>
    </xf>
    <xf numFmtId="0" fontId="22" fillId="4" borderId="8" xfId="0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2" borderId="23" xfId="0" applyFont="1" applyFill="1" applyBorder="1" applyAlignment="1" applyProtection="1">
      <alignment horizontal="left" vertical="top" wrapText="1"/>
      <protection locked="0"/>
    </xf>
    <xf numFmtId="4" fontId="6" fillId="2" borderId="13" xfId="0" applyNumberFormat="1" applyFont="1" applyFill="1" applyBorder="1" applyAlignment="1" applyProtection="1">
      <alignment horizontal="center" vertical="top" wrapText="1"/>
      <protection locked="0"/>
    </xf>
    <xf numFmtId="3" fontId="6" fillId="2" borderId="14" xfId="0" applyNumberFormat="1" applyFont="1" applyFill="1" applyBorder="1" applyAlignment="1" applyProtection="1">
      <alignment horizontal="center" vertical="top" wrapText="1"/>
      <protection locked="0"/>
    </xf>
    <xf numFmtId="4" fontId="18" fillId="2" borderId="23" xfId="0" applyNumberFormat="1" applyFont="1" applyFill="1" applyBorder="1" applyAlignment="1" applyProtection="1">
      <alignment horizontal="center" vertical="top" wrapText="1"/>
      <protection locked="0"/>
    </xf>
    <xf numFmtId="3" fontId="18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 applyAlignment="1" applyProtection="1">
      <alignment horizontal="center" vertical="top"/>
      <protection locked="0"/>
    </xf>
    <xf numFmtId="0" fontId="16" fillId="5" borderId="9" xfId="0" applyFont="1" applyFill="1" applyBorder="1" applyAlignment="1" applyProtection="1">
      <alignment horizontal="center" vertical="top"/>
      <protection locked="0"/>
    </xf>
    <xf numFmtId="3" fontId="6" fillId="2" borderId="10" xfId="0" applyNumberFormat="1" applyFont="1" applyFill="1" applyBorder="1" applyAlignment="1" applyProtection="1">
      <alignment horizontal="center" vertical="top" wrapText="1"/>
      <protection locked="0"/>
    </xf>
    <xf numFmtId="3" fontId="18" fillId="2" borderId="10" xfId="0" applyNumberFormat="1" applyFont="1" applyFill="1" applyBorder="1" applyAlignment="1" applyProtection="1">
      <alignment horizontal="center" vertical="top" wrapText="1"/>
      <protection locked="0"/>
    </xf>
    <xf numFmtId="165" fontId="0" fillId="2" borderId="3" xfId="1" applyNumberFormat="1" applyFont="1" applyFill="1" applyBorder="1" applyAlignment="1" applyProtection="1">
      <alignment horizontal="center" vertical="top"/>
      <protection locked="0"/>
    </xf>
    <xf numFmtId="165" fontId="16" fillId="2" borderId="3" xfId="1" applyNumberFormat="1" applyFont="1" applyFill="1" applyBorder="1" applyAlignment="1" applyProtection="1">
      <alignment horizontal="center" vertical="top"/>
      <protection locked="0"/>
    </xf>
    <xf numFmtId="0" fontId="0" fillId="5" borderId="33" xfId="0" applyFill="1" applyBorder="1" applyAlignment="1" applyProtection="1">
      <alignment horizontal="center" vertical="top"/>
      <protection locked="0"/>
    </xf>
    <xf numFmtId="3" fontId="21" fillId="0" borderId="0" xfId="0" applyNumberFormat="1" applyFont="1" applyAlignment="1" applyProtection="1">
      <alignment vertical="top"/>
      <protection locked="0"/>
    </xf>
    <xf numFmtId="3" fontId="2" fillId="0" borderId="0" xfId="0" applyNumberFormat="1" applyFont="1" applyAlignment="1" applyProtection="1">
      <alignment horizontal="left" vertical="top"/>
      <protection locked="0"/>
    </xf>
    <xf numFmtId="3" fontId="2" fillId="0" borderId="0" xfId="0" applyNumberFormat="1" applyFont="1" applyAlignment="1" applyProtection="1">
      <alignment vertical="top"/>
      <protection locked="0"/>
    </xf>
    <xf numFmtId="3" fontId="19" fillId="0" borderId="0" xfId="0" applyNumberFormat="1" applyFont="1" applyAlignment="1" applyProtection="1">
      <alignment horizontal="left" vertical="top"/>
      <protection locked="0"/>
    </xf>
    <xf numFmtId="3" fontId="19" fillId="0" borderId="0" xfId="0" applyNumberFormat="1" applyFont="1" applyAlignment="1" applyProtection="1">
      <alignment vertical="top"/>
      <protection locked="0"/>
    </xf>
    <xf numFmtId="164" fontId="10" fillId="0" borderId="0" xfId="0" applyNumberFormat="1" applyFont="1" applyAlignment="1" applyProtection="1">
      <alignment horizontal="left"/>
      <protection locked="0"/>
    </xf>
    <xf numFmtId="0" fontId="10" fillId="0" borderId="0" xfId="0" applyFont="1" applyProtection="1"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17" xfId="0" applyFont="1" applyBorder="1" applyAlignment="1" applyProtection="1">
      <alignment horizontal="center" vertical="top" wrapText="1"/>
      <protection locked="0"/>
    </xf>
    <xf numFmtId="0" fontId="18" fillId="2" borderId="10" xfId="0" applyFont="1" applyFill="1" applyBorder="1" applyAlignment="1" applyProtection="1">
      <alignment horizontal="left" vertical="top"/>
      <protection locked="0"/>
    </xf>
    <xf numFmtId="3" fontId="16" fillId="5" borderId="15" xfId="0" applyNumberFormat="1" applyFont="1" applyFill="1" applyBorder="1" applyAlignment="1" applyProtection="1">
      <alignment horizontal="center" vertical="top"/>
      <protection locked="0"/>
    </xf>
    <xf numFmtId="3" fontId="0" fillId="5" borderId="15" xfId="0" applyNumberFormat="1" applyFill="1" applyBorder="1" applyAlignment="1" applyProtection="1">
      <alignment horizontal="center" vertical="top"/>
      <protection locked="0"/>
    </xf>
    <xf numFmtId="0" fontId="16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left" vertical="top"/>
      <protection locked="0"/>
    </xf>
    <xf numFmtId="0" fontId="16" fillId="2" borderId="3" xfId="0" applyFont="1" applyFill="1" applyBorder="1" applyAlignment="1" applyProtection="1">
      <alignment horizontal="left" vertical="top"/>
      <protection locked="0"/>
    </xf>
    <xf numFmtId="0" fontId="16" fillId="2" borderId="31" xfId="0" applyFont="1" applyFill="1" applyBorder="1" applyAlignment="1" applyProtection="1">
      <alignment horizontal="left" vertical="top"/>
      <protection locked="0"/>
    </xf>
    <xf numFmtId="0" fontId="16" fillId="2" borderId="32" xfId="0" applyFont="1" applyFill="1" applyBorder="1" applyAlignment="1" applyProtection="1">
      <alignment horizontal="left" vertical="top"/>
      <protection locked="0"/>
    </xf>
    <xf numFmtId="3" fontId="0" fillId="5" borderId="16" xfId="0" applyNumberFormat="1" applyFill="1" applyBorder="1" applyAlignment="1" applyProtection="1">
      <alignment horizontal="center" vertical="top"/>
      <protection locked="0"/>
    </xf>
    <xf numFmtId="3" fontId="16" fillId="5" borderId="16" xfId="0" applyNumberFormat="1" applyFont="1" applyFill="1" applyBorder="1" applyAlignment="1" applyProtection="1">
      <alignment horizontal="center" vertical="top"/>
      <protection locked="0"/>
    </xf>
    <xf numFmtId="3" fontId="8" fillId="0" borderId="0" xfId="0" applyNumberFormat="1" applyFont="1" applyAlignment="1" applyProtection="1">
      <alignment horizontal="left" vertical="top"/>
      <protection locked="0"/>
    </xf>
    <xf numFmtId="3" fontId="2" fillId="0" borderId="0" xfId="0" applyNumberFormat="1" applyFont="1" applyAlignment="1" applyProtection="1">
      <alignment horizontal="center" vertical="top"/>
      <protection locked="0"/>
    </xf>
    <xf numFmtId="3" fontId="2" fillId="0" borderId="0" xfId="0" applyNumberFormat="1" applyFont="1" applyAlignment="1" applyProtection="1">
      <alignment horizontal="right" vertical="top"/>
      <protection locked="0"/>
    </xf>
    <xf numFmtId="3" fontId="19" fillId="0" borderId="0" xfId="0" applyNumberFormat="1" applyFont="1" applyAlignment="1" applyProtection="1">
      <alignment horizontal="center" vertical="top"/>
      <protection locked="0"/>
    </xf>
    <xf numFmtId="0" fontId="1" fillId="4" borderId="2" xfId="0" applyFont="1" applyFill="1" applyBorder="1" applyAlignment="1" applyProtection="1">
      <alignment horizontal="right" vertical="top"/>
      <protection locked="0"/>
    </xf>
    <xf numFmtId="165" fontId="1" fillId="0" borderId="0" xfId="1" applyNumberFormat="1" applyFont="1" applyAlignment="1" applyProtection="1">
      <alignment horizontal="right" vertical="top"/>
      <protection locked="0"/>
    </xf>
    <xf numFmtId="0" fontId="9" fillId="0" borderId="0" xfId="0" applyFont="1" applyAlignment="1" applyProtection="1">
      <alignment vertical="top"/>
      <protection locked="0"/>
    </xf>
    <xf numFmtId="0" fontId="8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164" fontId="7" fillId="0" borderId="0" xfId="0" applyNumberFormat="1" applyFont="1" applyAlignment="1" applyProtection="1">
      <alignment horizontal="left" vertical="top"/>
      <protection locked="0"/>
    </xf>
    <xf numFmtId="164" fontId="3" fillId="0" borderId="0" xfId="0" applyNumberFormat="1" applyFont="1" applyAlignment="1" applyProtection="1">
      <alignment vertical="top"/>
      <protection locked="0"/>
    </xf>
    <xf numFmtId="3" fontId="3" fillId="0" borderId="0" xfId="0" applyNumberFormat="1" applyFont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18" fillId="2" borderId="10" xfId="0" applyFont="1" applyFill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wrapText="1"/>
      <protection locked="0"/>
    </xf>
    <xf numFmtId="0" fontId="16" fillId="0" borderId="10" xfId="0" applyFont="1" applyBorder="1" applyAlignment="1" applyProtection="1">
      <alignment wrapText="1"/>
      <protection locked="0"/>
    </xf>
    <xf numFmtId="0" fontId="10" fillId="5" borderId="30" xfId="0" applyFont="1" applyFill="1" applyBorder="1" applyAlignment="1" applyProtection="1">
      <alignment horizontal="center" vertical="top"/>
      <protection locked="0"/>
    </xf>
    <xf numFmtId="0" fontId="10" fillId="5" borderId="31" xfId="0" applyFont="1" applyFill="1" applyBorder="1" applyAlignment="1" applyProtection="1">
      <alignment horizontal="center" vertical="top"/>
      <protection locked="0"/>
    </xf>
    <xf numFmtId="3" fontId="0" fillId="0" borderId="0" xfId="0" applyNumberFormat="1" applyAlignment="1" applyProtection="1">
      <alignment horizontal="right"/>
      <protection locked="0"/>
    </xf>
    <xf numFmtId="3" fontId="6" fillId="0" borderId="0" xfId="0" applyNumberFormat="1" applyFont="1" applyAlignment="1" applyProtection="1">
      <alignment horizontal="right"/>
      <protection locked="0"/>
    </xf>
    <xf numFmtId="3" fontId="12" fillId="0" borderId="0" xfId="0" applyNumberFormat="1" applyFont="1" applyAlignment="1" applyProtection="1">
      <alignment horizontal="right"/>
      <protection locked="0"/>
    </xf>
    <xf numFmtId="3" fontId="10" fillId="0" borderId="0" xfId="0" applyNumberFormat="1" applyFont="1" applyAlignment="1" applyProtection="1">
      <alignment horizontal="right"/>
      <protection locked="0"/>
    </xf>
    <xf numFmtId="3" fontId="18" fillId="0" borderId="0" xfId="0" applyNumberFormat="1" applyFont="1" applyAlignment="1" applyProtection="1">
      <alignment horizontal="right"/>
      <protection locked="0"/>
    </xf>
    <xf numFmtId="3" fontId="19" fillId="0" borderId="0" xfId="0" applyNumberFormat="1" applyFont="1" applyAlignment="1" applyProtection="1">
      <alignment horizontal="right"/>
      <protection locked="0"/>
    </xf>
    <xf numFmtId="3" fontId="16" fillId="0" borderId="0" xfId="0" applyNumberFormat="1" applyFont="1" applyAlignment="1" applyProtection="1">
      <alignment horizontal="right"/>
      <protection locked="0"/>
    </xf>
    <xf numFmtId="164" fontId="0" fillId="0" borderId="0" xfId="0" applyNumberFormat="1" applyProtection="1">
      <protection locked="0"/>
    </xf>
    <xf numFmtId="0" fontId="1" fillId="4" borderId="6" xfId="0" applyFon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3" fontId="6" fillId="0" borderId="10" xfId="0" applyNumberFormat="1" applyFont="1" applyBorder="1" applyAlignment="1" applyProtection="1">
      <alignment horizontal="center" vertical="center" wrapText="1"/>
      <protection locked="0"/>
    </xf>
    <xf numFmtId="0" fontId="18" fillId="5" borderId="3" xfId="0" applyFont="1" applyFill="1" applyBorder="1" applyAlignment="1" applyProtection="1">
      <alignment horizontal="center" vertical="center" wrapText="1"/>
      <protection locked="0"/>
    </xf>
    <xf numFmtId="3" fontId="18" fillId="0" borderId="10" xfId="0" applyNumberFormat="1" applyFont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vertical="center" wrapText="1"/>
      <protection locked="0"/>
    </xf>
    <xf numFmtId="3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18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16" fillId="5" borderId="3" xfId="0" applyFont="1" applyFill="1" applyBorder="1" applyAlignment="1" applyProtection="1">
      <alignment horizontal="center" vertical="center"/>
      <protection locked="0"/>
    </xf>
    <xf numFmtId="3" fontId="8" fillId="0" borderId="0" xfId="0" applyNumberFormat="1" applyFont="1" applyAlignment="1" applyProtection="1">
      <alignment horizontal="right"/>
      <protection locked="0"/>
    </xf>
    <xf numFmtId="3" fontId="2" fillId="0" borderId="0" xfId="0" applyNumberFormat="1" applyFont="1" applyAlignment="1" applyProtection="1">
      <alignment horizontal="right"/>
      <protection locked="0"/>
    </xf>
    <xf numFmtId="3" fontId="20" fillId="0" borderId="0" xfId="0" applyNumberFormat="1" applyFont="1" applyAlignment="1" applyProtection="1">
      <alignment horizontal="right"/>
      <protection locked="0"/>
    </xf>
    <xf numFmtId="165" fontId="1" fillId="2" borderId="3" xfId="1" applyNumberFormat="1" applyFont="1" applyFill="1" applyBorder="1" applyAlignment="1" applyProtection="1">
      <alignment horizontal="center" vertical="top"/>
    </xf>
    <xf numFmtId="164" fontId="0" fillId="2" borderId="3" xfId="0" applyNumberFormat="1" applyFill="1" applyBorder="1" applyAlignment="1">
      <alignment horizontal="center" vertical="top"/>
    </xf>
    <xf numFmtId="165" fontId="10" fillId="4" borderId="3" xfId="0" applyNumberFormat="1" applyFont="1" applyFill="1" applyBorder="1" applyAlignment="1">
      <alignment horizontal="center" vertical="top"/>
    </xf>
    <xf numFmtId="165" fontId="10" fillId="4" borderId="5" xfId="0" applyNumberFormat="1" applyFont="1" applyFill="1" applyBorder="1" applyAlignment="1">
      <alignment horizontal="center" vertical="top"/>
    </xf>
    <xf numFmtId="0" fontId="8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 vertical="top"/>
      <protection locked="0"/>
    </xf>
    <xf numFmtId="165" fontId="16" fillId="4" borderId="3" xfId="0" applyNumberFormat="1" applyFont="1" applyFill="1" applyBorder="1" applyAlignment="1">
      <alignment horizontal="center" vertical="top"/>
    </xf>
    <xf numFmtId="0" fontId="16" fillId="2" borderId="3" xfId="0" applyFont="1" applyFill="1" applyBorder="1" applyAlignment="1">
      <alignment vertical="top"/>
    </xf>
    <xf numFmtId="165" fontId="18" fillId="2" borderId="3" xfId="1" applyNumberFormat="1" applyFont="1" applyFill="1" applyBorder="1" applyAlignment="1" applyProtection="1">
      <alignment horizontal="center" vertical="top"/>
    </xf>
    <xf numFmtId="0" fontId="16" fillId="2" borderId="3" xfId="0" applyFont="1" applyFill="1" applyBorder="1" applyAlignment="1">
      <alignment horizontal="left" vertical="top"/>
    </xf>
    <xf numFmtId="164" fontId="16" fillId="2" borderId="3" xfId="0" applyNumberFormat="1" applyFont="1" applyFill="1" applyBorder="1" applyAlignment="1">
      <alignment horizontal="center" vertical="top"/>
    </xf>
    <xf numFmtId="0" fontId="16" fillId="2" borderId="31" xfId="0" applyFont="1" applyFill="1" applyBorder="1" applyAlignment="1">
      <alignment horizontal="left" vertical="top"/>
    </xf>
    <xf numFmtId="164" fontId="16" fillId="2" borderId="31" xfId="0" applyNumberFormat="1" applyFont="1" applyFill="1" applyBorder="1" applyAlignment="1">
      <alignment horizontal="center" vertical="top"/>
    </xf>
    <xf numFmtId="165" fontId="16" fillId="4" borderId="5" xfId="0" applyNumberFormat="1" applyFont="1" applyFill="1" applyBorder="1" applyAlignment="1">
      <alignment horizontal="center" vertical="top"/>
    </xf>
    <xf numFmtId="165" fontId="0" fillId="4" borderId="0" xfId="0" applyNumberFormat="1" applyFill="1" applyAlignment="1">
      <alignment horizontal="left" vertical="top"/>
    </xf>
    <xf numFmtId="165" fontId="0" fillId="4" borderId="19" xfId="0" applyNumberFormat="1" applyFill="1" applyBorder="1" applyAlignment="1">
      <alignment horizontal="left" vertical="top"/>
    </xf>
    <xf numFmtId="165" fontId="22" fillId="4" borderId="0" xfId="0" applyNumberFormat="1" applyFont="1" applyFill="1" applyAlignment="1">
      <alignment vertical="top"/>
    </xf>
    <xf numFmtId="165" fontId="22" fillId="4" borderId="19" xfId="0" applyNumberFormat="1" applyFont="1" applyFill="1" applyBorder="1" applyAlignment="1">
      <alignment vertical="top"/>
    </xf>
    <xf numFmtId="165" fontId="22" fillId="4" borderId="1" xfId="0" applyNumberFormat="1" applyFont="1" applyFill="1" applyBorder="1" applyAlignment="1">
      <alignment vertical="top"/>
    </xf>
    <xf numFmtId="165" fontId="22" fillId="4" borderId="20" xfId="0" applyNumberFormat="1" applyFont="1" applyFill="1" applyBorder="1" applyAlignment="1">
      <alignment vertical="top"/>
    </xf>
    <xf numFmtId="3" fontId="0" fillId="2" borderId="15" xfId="0" applyNumberFormat="1" applyFill="1" applyBorder="1" applyAlignment="1" applyProtection="1">
      <alignment horizontal="center" vertical="top"/>
      <protection locked="0"/>
    </xf>
    <xf numFmtId="3" fontId="0" fillId="2" borderId="3" xfId="0" applyNumberFormat="1" applyFill="1" applyBorder="1" applyAlignment="1" applyProtection="1">
      <alignment horizontal="center" vertical="top"/>
      <protection locked="0"/>
    </xf>
    <xf numFmtId="0" fontId="18" fillId="2" borderId="3" xfId="0" applyFont="1" applyFill="1" applyBorder="1" applyAlignment="1" applyProtection="1">
      <alignment horizontal="center" vertical="top"/>
      <protection locked="0"/>
    </xf>
    <xf numFmtId="0" fontId="16" fillId="2" borderId="15" xfId="0" applyFont="1" applyFill="1" applyBorder="1" applyAlignment="1" applyProtection="1">
      <alignment vertical="top"/>
      <protection locked="0"/>
    </xf>
    <xf numFmtId="0" fontId="16" fillId="2" borderId="15" xfId="0" applyFont="1" applyFill="1" applyBorder="1" applyAlignment="1" applyProtection="1">
      <alignment horizontal="left" vertical="top"/>
      <protection locked="0"/>
    </xf>
    <xf numFmtId="0" fontId="16" fillId="2" borderId="30" xfId="0" applyFont="1" applyFill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3" fontId="2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4" fontId="6" fillId="2" borderId="3" xfId="0" applyNumberFormat="1" applyFont="1" applyFill="1" applyBorder="1" applyAlignment="1">
      <alignment horizontal="center" vertical="top" wrapText="1"/>
    </xf>
    <xf numFmtId="4" fontId="0" fillId="2" borderId="3" xfId="0" applyNumberFormat="1" applyFill="1" applyBorder="1" applyAlignment="1">
      <alignment horizontal="right" vertical="top"/>
    </xf>
    <xf numFmtId="3" fontId="2" fillId="4" borderId="0" xfId="0" applyNumberFormat="1" applyFont="1" applyFill="1" applyAlignment="1">
      <alignment vertical="top"/>
    </xf>
    <xf numFmtId="4" fontId="18" fillId="2" borderId="3" xfId="0" applyNumberFormat="1" applyFont="1" applyFill="1" applyBorder="1" applyAlignment="1">
      <alignment horizontal="center" vertical="top" wrapText="1"/>
    </xf>
    <xf numFmtId="4" fontId="16" fillId="2" borderId="3" xfId="0" applyNumberFormat="1" applyFont="1" applyFill="1" applyBorder="1" applyAlignment="1">
      <alignment horizontal="right" vertical="top"/>
    </xf>
    <xf numFmtId="3" fontId="19" fillId="4" borderId="0" xfId="0" applyNumberFormat="1" applyFont="1" applyFill="1" applyAlignment="1">
      <alignment vertical="top"/>
    </xf>
    <xf numFmtId="165" fontId="0" fillId="4" borderId="0" xfId="0" applyNumberFormat="1" applyFill="1" applyAlignment="1">
      <alignment horizontal="left"/>
    </xf>
    <xf numFmtId="165" fontId="0" fillId="4" borderId="19" xfId="0" applyNumberFormat="1" applyFill="1" applyBorder="1" applyAlignment="1">
      <alignment horizontal="left"/>
    </xf>
    <xf numFmtId="165" fontId="0" fillId="4" borderId="1" xfId="0" applyNumberFormat="1" applyFill="1" applyBorder="1" applyAlignment="1">
      <alignment horizontal="left"/>
    </xf>
    <xf numFmtId="165" fontId="0" fillId="4" borderId="20" xfId="0" applyNumberFormat="1" applyFill="1" applyBorder="1" applyAlignment="1">
      <alignment horizontal="left"/>
    </xf>
    <xf numFmtId="4" fontId="6" fillId="2" borderId="12" xfId="0" applyNumberFormat="1" applyFont="1" applyFill="1" applyBorder="1" applyAlignment="1" applyProtection="1">
      <alignment horizontal="center" vertical="top" wrapText="1"/>
      <protection locked="0"/>
    </xf>
    <xf numFmtId="4" fontId="18" fillId="2" borderId="12" xfId="0" applyNumberFormat="1" applyFont="1" applyFill="1" applyBorder="1" applyAlignment="1" applyProtection="1">
      <alignment horizontal="center" vertical="top" wrapText="1"/>
      <protection locked="0"/>
    </xf>
    <xf numFmtId="4" fontId="6" fillId="2" borderId="15" xfId="0" applyNumberFormat="1" applyFont="1" applyFill="1" applyBorder="1" applyAlignment="1" applyProtection="1">
      <alignment horizontal="center" vertical="top" wrapText="1"/>
      <protection locked="0"/>
    </xf>
    <xf numFmtId="4" fontId="18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16" fillId="2" borderId="15" xfId="0" applyFont="1" applyFill="1" applyBorder="1" applyAlignment="1" applyProtection="1">
      <alignment horizontal="center" vertical="top"/>
      <protection locked="0"/>
    </xf>
    <xf numFmtId="0" fontId="3" fillId="0" borderId="0" xfId="0" applyFont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18" fillId="2" borderId="3" xfId="0" applyFont="1" applyFill="1" applyBorder="1" applyAlignment="1" applyProtection="1">
      <alignment vertical="top" wrapText="1"/>
      <protection locked="0"/>
    </xf>
    <xf numFmtId="3" fontId="3" fillId="0" borderId="0" xfId="0" applyNumberFormat="1" applyFont="1" applyProtection="1">
      <protection locked="0"/>
    </xf>
    <xf numFmtId="0" fontId="1" fillId="4" borderId="2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>
      <alignment vertical="top" wrapText="1"/>
    </xf>
    <xf numFmtId="4" fontId="10" fillId="2" borderId="3" xfId="0" applyNumberFormat="1" applyFont="1" applyFill="1" applyBorder="1" applyAlignment="1">
      <alignment horizontal="center" vertical="top"/>
    </xf>
    <xf numFmtId="0" fontId="18" fillId="2" borderId="3" xfId="0" applyFont="1" applyFill="1" applyBorder="1" applyAlignment="1">
      <alignment vertical="top" wrapText="1"/>
    </xf>
    <xf numFmtId="4" fontId="16" fillId="2" borderId="3" xfId="0" applyNumberFormat="1" applyFont="1" applyFill="1" applyBorder="1" applyAlignment="1">
      <alignment vertical="top"/>
    </xf>
    <xf numFmtId="0" fontId="6" fillId="2" borderId="15" xfId="0" applyFont="1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3" fontId="7" fillId="0" borderId="0" xfId="0" applyNumberFormat="1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vertical="top"/>
      <protection locked="0"/>
    </xf>
    <xf numFmtId="164" fontId="6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18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1" fillId="4" borderId="2" xfId="0" applyFont="1" applyFill="1" applyBorder="1" applyAlignment="1" applyProtection="1">
      <alignment horizontal="left" vertical="top"/>
      <protection locked="0"/>
    </xf>
    <xf numFmtId="164" fontId="6" fillId="2" borderId="3" xfId="0" applyNumberFormat="1" applyFont="1" applyFill="1" applyBorder="1" applyAlignment="1">
      <alignment horizontal="center" vertical="top" wrapText="1"/>
    </xf>
    <xf numFmtId="3" fontId="6" fillId="4" borderId="0" xfId="0" applyNumberFormat="1" applyFont="1" applyFill="1" applyAlignment="1">
      <alignment horizontal="right" vertical="top"/>
    </xf>
    <xf numFmtId="164" fontId="18" fillId="2" borderId="3" xfId="0" applyNumberFormat="1" applyFont="1" applyFill="1" applyBorder="1" applyAlignment="1">
      <alignment horizontal="center" vertical="top" wrapText="1"/>
    </xf>
    <xf numFmtId="3" fontId="18" fillId="4" borderId="0" xfId="0" applyNumberFormat="1" applyFont="1" applyFill="1" applyAlignment="1">
      <alignment horizontal="right" vertical="top"/>
    </xf>
    <xf numFmtId="165" fontId="0" fillId="4" borderId="1" xfId="0" applyNumberFormat="1" applyFill="1" applyBorder="1" applyAlignment="1">
      <alignment horizontal="left" vertical="top"/>
    </xf>
    <xf numFmtId="165" fontId="0" fillId="4" borderId="20" xfId="0" applyNumberFormat="1" applyFill="1" applyBorder="1" applyAlignment="1">
      <alignment horizontal="left" vertical="top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18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6" fillId="2" borderId="3" xfId="0" applyFont="1" applyFill="1" applyBorder="1" applyAlignment="1">
      <alignment horizontal="center" wrapText="1"/>
    </xf>
    <xf numFmtId="3" fontId="12" fillId="4" borderId="0" xfId="0" applyNumberFormat="1" applyFont="1" applyFill="1" applyAlignment="1">
      <alignment horizontal="right"/>
    </xf>
    <xf numFmtId="0" fontId="18" fillId="2" borderId="3" xfId="0" applyFont="1" applyFill="1" applyBorder="1" applyAlignment="1">
      <alignment horizontal="center" wrapText="1"/>
    </xf>
    <xf numFmtId="3" fontId="19" fillId="4" borderId="0" xfId="0" applyNumberFormat="1" applyFont="1" applyFill="1" applyAlignment="1">
      <alignment horizontal="right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wrapText="1"/>
      <protection locked="0"/>
    </xf>
    <xf numFmtId="0" fontId="18" fillId="2" borderId="15" xfId="0" applyFont="1" applyFill="1" applyBorder="1" applyAlignment="1" applyProtection="1">
      <alignment wrapText="1"/>
      <protection locked="0"/>
    </xf>
    <xf numFmtId="0" fontId="18" fillId="2" borderId="3" xfId="0" applyFont="1" applyFill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164" fontId="18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164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8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Protection="1">
      <protection locked="0"/>
    </xf>
    <xf numFmtId="0" fontId="23" fillId="4" borderId="7" xfId="0" applyFont="1" applyFill="1" applyBorder="1" applyAlignment="1" applyProtection="1">
      <alignment horizontal="left"/>
      <protection locked="0"/>
    </xf>
    <xf numFmtId="164" fontId="6" fillId="2" borderId="3" xfId="0" applyNumberFormat="1" applyFont="1" applyFill="1" applyBorder="1" applyAlignment="1">
      <alignment horizontal="center" vertical="center" wrapText="1"/>
    </xf>
    <xf numFmtId="164" fontId="18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18" fillId="2" borderId="3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/>
    <xf numFmtId="0" fontId="21" fillId="6" borderId="7" xfId="0" applyFont="1" applyFill="1" applyBorder="1" applyAlignment="1">
      <alignment horizontal="right"/>
    </xf>
    <xf numFmtId="3" fontId="26" fillId="0" borderId="19" xfId="0" applyNumberFormat="1" applyFont="1" applyBorder="1"/>
    <xf numFmtId="0" fontId="22" fillId="0" borderId="0" xfId="0" applyFont="1"/>
    <xf numFmtId="0" fontId="27" fillId="0" borderId="0" xfId="0" applyFont="1"/>
    <xf numFmtId="0" fontId="2" fillId="2" borderId="38" xfId="0" applyFont="1" applyFill="1" applyBorder="1" applyAlignment="1">
      <alignment wrapText="1"/>
    </xf>
    <xf numFmtId="0" fontId="8" fillId="0" borderId="39" xfId="0" applyFont="1" applyBorder="1"/>
    <xf numFmtId="0" fontId="2" fillId="3" borderId="40" xfId="0" applyFont="1" applyFill="1" applyBorder="1" applyAlignment="1">
      <alignment horizontal="right"/>
    </xf>
    <xf numFmtId="0" fontId="10" fillId="0" borderId="17" xfId="0" applyFont="1" applyBorder="1" applyAlignment="1" applyProtection="1">
      <alignment horizontal="left" vertical="top" wrapText="1"/>
      <protection locked="0"/>
    </xf>
    <xf numFmtId="3" fontId="2" fillId="2" borderId="6" xfId="0" applyNumberFormat="1" applyFont="1" applyFill="1" applyBorder="1" applyAlignment="1">
      <alignment horizontal="right"/>
    </xf>
    <xf numFmtId="3" fontId="8" fillId="0" borderId="8" xfId="0" applyNumberFormat="1" applyFont="1" applyBorder="1"/>
    <xf numFmtId="3" fontId="8" fillId="0" borderId="4" xfId="0" applyNumberFormat="1" applyFont="1" applyBorder="1"/>
    <xf numFmtId="0" fontId="0" fillId="0" borderId="8" xfId="0" applyBorder="1"/>
    <xf numFmtId="0" fontId="22" fillId="7" borderId="20" xfId="0" applyFont="1" applyFill="1" applyBorder="1"/>
    <xf numFmtId="3" fontId="8" fillId="0" borderId="20" xfId="0" applyNumberFormat="1" applyFont="1" applyBorder="1" applyAlignment="1">
      <alignment horizontal="right"/>
    </xf>
    <xf numFmtId="3" fontId="8" fillId="0" borderId="19" xfId="0" applyNumberFormat="1" applyFont="1" applyBorder="1" applyAlignment="1">
      <alignment horizontal="right"/>
    </xf>
    <xf numFmtId="3" fontId="21" fillId="6" borderId="6" xfId="0" applyNumberFormat="1" applyFont="1" applyFill="1" applyBorder="1" applyAlignment="1">
      <alignment horizontal="right"/>
    </xf>
    <xf numFmtId="3" fontId="26" fillId="0" borderId="4" xfId="0" applyNumberFormat="1" applyFont="1" applyBorder="1"/>
    <xf numFmtId="0" fontId="22" fillId="0" borderId="8" xfId="0" applyFont="1" applyBorder="1"/>
    <xf numFmtId="0" fontId="8" fillId="0" borderId="39" xfId="0" applyFont="1" applyBorder="1" applyAlignment="1">
      <alignment wrapText="1"/>
    </xf>
    <xf numFmtId="0" fontId="28" fillId="8" borderId="0" xfId="0" applyFont="1" applyFill="1"/>
    <xf numFmtId="0" fontId="28" fillId="0" borderId="0" xfId="0" applyFont="1"/>
    <xf numFmtId="3" fontId="26" fillId="0" borderId="4" xfId="0" applyNumberFormat="1" applyFont="1" applyBorder="1" applyAlignment="1">
      <alignment horizontal="right"/>
    </xf>
    <xf numFmtId="165" fontId="0" fillId="4" borderId="31" xfId="1" applyNumberFormat="1" applyFont="1" applyFill="1" applyBorder="1" applyAlignment="1" applyProtection="1">
      <alignment horizontal="center" vertical="top"/>
    </xf>
    <xf numFmtId="0" fontId="0" fillId="4" borderId="15" xfId="0" applyFill="1" applyBorder="1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3" fillId="0" borderId="42" xfId="0" applyFont="1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165" fontId="16" fillId="4" borderId="31" xfId="1" applyNumberFormat="1" applyFont="1" applyFill="1" applyBorder="1" applyAlignment="1" applyProtection="1">
      <alignment vertical="top"/>
    </xf>
    <xf numFmtId="0" fontId="10" fillId="5" borderId="33" xfId="0" applyFont="1" applyFill="1" applyBorder="1" applyAlignment="1" applyProtection="1">
      <alignment horizontal="center" vertical="top"/>
      <protection locked="0"/>
    </xf>
    <xf numFmtId="0" fontId="10" fillId="5" borderId="34" xfId="0" applyFont="1" applyFill="1" applyBorder="1" applyAlignment="1" applyProtection="1">
      <alignment horizontal="center" vertical="top"/>
      <protection locked="0"/>
    </xf>
    <xf numFmtId="0" fontId="10" fillId="0" borderId="43" xfId="0" applyFont="1" applyBorder="1" applyAlignment="1" applyProtection="1">
      <alignment horizontal="left" vertical="top"/>
      <protection locked="0"/>
    </xf>
    <xf numFmtId="0" fontId="16" fillId="5" borderId="34" xfId="0" applyFont="1" applyFill="1" applyBorder="1" applyAlignment="1" applyProtection="1">
      <alignment horizontal="center" vertical="top"/>
      <protection locked="0"/>
    </xf>
    <xf numFmtId="165" fontId="16" fillId="4" borderId="34" xfId="1" applyNumberFormat="1" applyFont="1" applyFill="1" applyBorder="1" applyAlignment="1" applyProtection="1">
      <alignment vertical="top"/>
    </xf>
    <xf numFmtId="0" fontId="16" fillId="0" borderId="43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vertical="top"/>
      <protection locked="0"/>
    </xf>
    <xf numFmtId="165" fontId="4" fillId="4" borderId="3" xfId="1" applyNumberFormat="1" applyFont="1" applyFill="1" applyBorder="1" applyAlignment="1" applyProtection="1">
      <alignment horizontal="right" vertical="top"/>
    </xf>
    <xf numFmtId="164" fontId="10" fillId="0" borderId="10" xfId="0" applyNumberFormat="1" applyFont="1" applyBorder="1" applyAlignment="1" applyProtection="1">
      <alignment horizontal="center" vertical="top" wrapText="1"/>
      <protection locked="0"/>
    </xf>
    <xf numFmtId="0" fontId="16" fillId="5" borderId="15" xfId="0" applyFont="1" applyFill="1" applyBorder="1" applyAlignment="1" applyProtection="1">
      <alignment horizontal="center" vertical="top" wrapText="1"/>
      <protection locked="0"/>
    </xf>
    <xf numFmtId="164" fontId="16" fillId="0" borderId="10" xfId="0" applyNumberFormat="1" applyFont="1" applyBorder="1" applyAlignment="1" applyProtection="1">
      <alignment horizontal="center" vertical="top" wrapText="1"/>
      <protection locked="0"/>
    </xf>
    <xf numFmtId="164" fontId="15" fillId="0" borderId="0" xfId="0" applyNumberFormat="1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15" fillId="0" borderId="0" xfId="0" applyFont="1" applyAlignment="1" applyProtection="1">
      <alignment vertical="top"/>
      <protection locked="0"/>
    </xf>
    <xf numFmtId="3" fontId="0" fillId="0" borderId="10" xfId="0" applyNumberFormat="1" applyBorder="1" applyAlignment="1" applyProtection="1">
      <alignment horizontal="left" vertical="top"/>
      <protection locked="0"/>
    </xf>
    <xf numFmtId="0" fontId="0" fillId="5" borderId="30" xfId="0" applyFill="1" applyBorder="1" applyAlignment="1" applyProtection="1">
      <alignment horizontal="center" vertical="top"/>
      <protection locked="0"/>
    </xf>
    <xf numFmtId="3" fontId="0" fillId="0" borderId="32" xfId="0" applyNumberFormat="1" applyBorder="1" applyAlignment="1" applyProtection="1">
      <alignment horizontal="right" vertical="top"/>
      <protection locked="0"/>
    </xf>
    <xf numFmtId="0" fontId="0" fillId="5" borderId="16" xfId="0" applyFill="1" applyBorder="1" applyAlignment="1" applyProtection="1">
      <alignment horizontal="center" vertical="top"/>
      <protection locked="0"/>
    </xf>
    <xf numFmtId="165" fontId="4" fillId="4" borderId="5" xfId="1" applyNumberFormat="1" applyFont="1" applyFill="1" applyBorder="1" applyAlignment="1" applyProtection="1">
      <alignment horizontal="right" vertical="top"/>
    </xf>
    <xf numFmtId="3" fontId="0" fillId="0" borderId="11" xfId="0" applyNumberFormat="1" applyBorder="1" applyAlignment="1" applyProtection="1">
      <alignment horizontal="right" vertical="top"/>
      <protection locked="0"/>
    </xf>
    <xf numFmtId="0" fontId="0" fillId="0" borderId="17" xfId="0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vertical="center"/>
    </xf>
    <xf numFmtId="0" fontId="10" fillId="0" borderId="0" xfId="0" applyFont="1"/>
    <xf numFmtId="0" fontId="29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6" fillId="2" borderId="21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left" wrapText="1"/>
    </xf>
    <xf numFmtId="0" fontId="6" fillId="2" borderId="22" xfId="0" applyFont="1" applyFill="1" applyBorder="1" applyAlignment="1">
      <alignment horizontal="left" wrapText="1"/>
    </xf>
    <xf numFmtId="0" fontId="6" fillId="2" borderId="46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0" fillId="2" borderId="19" xfId="0" applyFill="1" applyBorder="1"/>
    <xf numFmtId="0" fontId="1" fillId="2" borderId="19" xfId="0" applyFont="1" applyFill="1" applyBorder="1" applyAlignment="1">
      <alignment horizontal="left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165" fontId="12" fillId="0" borderId="0" xfId="0" applyNumberFormat="1" applyFont="1" applyAlignment="1">
      <alignment horizontal="right"/>
    </xf>
    <xf numFmtId="0" fontId="29" fillId="0" borderId="0" xfId="0" applyFont="1"/>
    <xf numFmtId="0" fontId="12" fillId="0" borderId="0" xfId="0" applyFont="1"/>
    <xf numFmtId="2" fontId="12" fillId="8" borderId="0" xfId="2" applyNumberFormat="1" applyFont="1" applyFill="1" applyBorder="1" applyAlignment="1" applyProtection="1">
      <alignment horizontal="center" vertical="top"/>
      <protection locked="0"/>
    </xf>
    <xf numFmtId="0" fontId="12" fillId="0" borderId="0" xfId="0" applyFont="1" applyAlignment="1">
      <alignment horizontal="right"/>
    </xf>
    <xf numFmtId="2" fontId="0" fillId="0" borderId="0" xfId="0" applyNumberFormat="1"/>
    <xf numFmtId="1" fontId="29" fillId="5" borderId="15" xfId="0" applyNumberFormat="1" applyFont="1" applyFill="1" applyBorder="1" applyAlignment="1" applyProtection="1">
      <alignment horizontal="center"/>
      <protection locked="0"/>
    </xf>
    <xf numFmtId="0" fontId="29" fillId="5" borderId="3" xfId="0" applyFont="1" applyFill="1" applyBorder="1" applyAlignment="1" applyProtection="1">
      <alignment horizontal="center"/>
      <protection locked="0"/>
    </xf>
    <xf numFmtId="0" fontId="29" fillId="5" borderId="15" xfId="0" applyFont="1" applyFill="1" applyBorder="1" applyAlignment="1" applyProtection="1">
      <alignment horizontal="center"/>
      <protection locked="0"/>
    </xf>
    <xf numFmtId="0" fontId="29" fillId="5" borderId="15" xfId="0" applyFont="1" applyFill="1" applyBorder="1" applyAlignment="1" applyProtection="1">
      <alignment horizontal="center" vertical="top"/>
      <protection locked="0"/>
    </xf>
    <xf numFmtId="0" fontId="29" fillId="5" borderId="3" xfId="0" applyFont="1" applyFill="1" applyBorder="1" applyAlignment="1" applyProtection="1">
      <alignment horizontal="center" vertical="top"/>
      <protection locked="0"/>
    </xf>
    <xf numFmtId="0" fontId="29" fillId="5" borderId="16" xfId="0" applyFont="1" applyFill="1" applyBorder="1" applyAlignment="1" applyProtection="1">
      <alignment horizontal="center" vertical="top"/>
      <protection locked="0"/>
    </xf>
    <xf numFmtId="0" fontId="0" fillId="2" borderId="19" xfId="0" applyFill="1" applyBorder="1" applyAlignment="1">
      <alignment horizontal="left"/>
    </xf>
    <xf numFmtId="165" fontId="0" fillId="4" borderId="19" xfId="0" applyNumberFormat="1" applyFill="1" applyBorder="1"/>
    <xf numFmtId="165" fontId="0" fillId="4" borderId="20" xfId="0" applyNumberFormat="1" applyFill="1" applyBorder="1"/>
    <xf numFmtId="0" fontId="6" fillId="5" borderId="17" xfId="0" applyFont="1" applyFill="1" applyBorder="1" applyAlignment="1" applyProtection="1">
      <alignment horizontal="center" vertical="top" wrapText="1"/>
      <protection locked="0"/>
    </xf>
    <xf numFmtId="0" fontId="0" fillId="5" borderId="17" xfId="0" applyFill="1" applyBorder="1" applyAlignment="1" applyProtection="1">
      <alignment horizontal="center" vertical="top"/>
      <protection locked="0"/>
    </xf>
    <xf numFmtId="165" fontId="29" fillId="4" borderId="10" xfId="1" applyNumberFormat="1" applyFont="1" applyFill="1" applyBorder="1"/>
    <xf numFmtId="0" fontId="10" fillId="5" borderId="9" xfId="0" applyFont="1" applyFill="1" applyBorder="1" applyAlignment="1" applyProtection="1">
      <alignment horizontal="center" vertical="top"/>
      <protection locked="0"/>
    </xf>
    <xf numFmtId="165" fontId="0" fillId="4" borderId="9" xfId="1" applyNumberFormat="1" applyFont="1" applyFill="1" applyBorder="1" applyAlignment="1" applyProtection="1">
      <alignment horizontal="center" vertical="top"/>
    </xf>
    <xf numFmtId="0" fontId="10" fillId="0" borderId="22" xfId="0" applyFont="1" applyBorder="1" applyAlignment="1" applyProtection="1">
      <alignment horizontal="left" vertical="top"/>
      <protection locked="0"/>
    </xf>
    <xf numFmtId="165" fontId="16" fillId="4" borderId="9" xfId="1" applyNumberFormat="1" applyFont="1" applyFill="1" applyBorder="1" applyAlignment="1" applyProtection="1">
      <alignment vertical="top"/>
    </xf>
    <xf numFmtId="0" fontId="16" fillId="0" borderId="22" xfId="0" applyFont="1" applyBorder="1" applyAlignment="1" applyProtection="1">
      <alignment horizontal="left" vertical="top"/>
      <protection locked="0"/>
    </xf>
    <xf numFmtId="165" fontId="4" fillId="4" borderId="31" xfId="1" applyNumberFormat="1" applyFont="1" applyFill="1" applyBorder="1" applyAlignment="1" applyProtection="1">
      <alignment horizontal="right" vertical="top"/>
    </xf>
    <xf numFmtId="165" fontId="16" fillId="4" borderId="31" xfId="1" applyNumberFormat="1" applyFont="1" applyFill="1" applyBorder="1" applyAlignment="1" applyProtection="1">
      <alignment horizontal="right" vertical="top"/>
    </xf>
    <xf numFmtId="165" fontId="4" fillId="4" borderId="9" xfId="1" applyNumberFormat="1" applyFont="1" applyFill="1" applyBorder="1" applyAlignment="1" applyProtection="1">
      <alignment horizontal="right"/>
    </xf>
    <xf numFmtId="165" fontId="16" fillId="4" borderId="9" xfId="1" applyNumberFormat="1" applyFont="1" applyFill="1" applyBorder="1" applyAlignment="1" applyProtection="1">
      <alignment horizontal="right"/>
    </xf>
    <xf numFmtId="0" fontId="16" fillId="0" borderId="22" xfId="0" applyFont="1" applyBorder="1" applyAlignment="1" applyProtection="1">
      <alignment wrapText="1"/>
      <protection locked="0"/>
    </xf>
    <xf numFmtId="0" fontId="29" fillId="5" borderId="30" xfId="0" applyFont="1" applyFill="1" applyBorder="1" applyAlignment="1" applyProtection="1">
      <alignment horizontal="center" vertical="top"/>
      <protection locked="0"/>
    </xf>
    <xf numFmtId="0" fontId="29" fillId="5" borderId="34" xfId="0" applyFont="1" applyFill="1" applyBorder="1" applyAlignment="1" applyProtection="1">
      <alignment horizontal="center" vertical="top"/>
      <protection locked="0"/>
    </xf>
    <xf numFmtId="0" fontId="29" fillId="5" borderId="33" xfId="0" applyFont="1" applyFill="1" applyBorder="1" applyAlignment="1" applyProtection="1">
      <alignment horizontal="center" vertical="top"/>
      <protection locked="0"/>
    </xf>
    <xf numFmtId="0" fontId="29" fillId="5" borderId="31" xfId="0" applyFont="1" applyFill="1" applyBorder="1" applyAlignment="1" applyProtection="1">
      <alignment horizontal="center" vertical="top"/>
      <protection locked="0"/>
    </xf>
    <xf numFmtId="0" fontId="29" fillId="5" borderId="48" xfId="0" applyFont="1" applyFill="1" applyBorder="1" applyAlignment="1" applyProtection="1">
      <alignment horizontal="center" vertical="top"/>
      <protection locked="0"/>
    </xf>
    <xf numFmtId="165" fontId="16" fillId="4" borderId="9" xfId="1" applyNumberFormat="1" applyFont="1" applyFill="1" applyBorder="1" applyAlignment="1" applyProtection="1">
      <alignment horizontal="center" vertical="top"/>
    </xf>
    <xf numFmtId="3" fontId="0" fillId="2" borderId="21" xfId="0" applyNumberFormat="1" applyFill="1" applyBorder="1" applyAlignment="1" applyProtection="1">
      <alignment horizontal="center" vertical="top"/>
      <protection locked="0"/>
    </xf>
    <xf numFmtId="3" fontId="0" fillId="2" borderId="9" xfId="0" applyNumberForma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>
      <alignment horizontal="center" vertical="top"/>
    </xf>
    <xf numFmtId="165" fontId="10" fillId="4" borderId="31" xfId="0" applyNumberFormat="1" applyFont="1" applyFill="1" applyBorder="1" applyAlignment="1">
      <alignment horizontal="center" vertical="top"/>
    </xf>
    <xf numFmtId="0" fontId="0" fillId="0" borderId="49" xfId="0" applyBorder="1" applyAlignment="1" applyProtection="1">
      <alignment horizontal="left" vertical="top"/>
      <protection locked="0"/>
    </xf>
    <xf numFmtId="0" fontId="16" fillId="2" borderId="37" xfId="0" applyFont="1" applyFill="1" applyBorder="1" applyAlignment="1" applyProtection="1">
      <alignment horizontal="left" vertical="top"/>
      <protection locked="0"/>
    </xf>
    <xf numFmtId="0" fontId="16" fillId="2" borderId="48" xfId="0" applyFont="1" applyFill="1" applyBorder="1" applyAlignment="1">
      <alignment horizontal="left" vertical="top"/>
    </xf>
    <xf numFmtId="164" fontId="16" fillId="2" borderId="48" xfId="0" applyNumberFormat="1" applyFont="1" applyFill="1" applyBorder="1" applyAlignment="1">
      <alignment horizontal="center" vertical="top"/>
    </xf>
    <xf numFmtId="0" fontId="16" fillId="2" borderId="47" xfId="0" applyFont="1" applyFill="1" applyBorder="1" applyAlignment="1" applyProtection="1">
      <alignment horizontal="left" vertical="top"/>
      <protection locked="0"/>
    </xf>
    <xf numFmtId="164" fontId="8" fillId="0" borderId="2" xfId="0" applyNumberFormat="1" applyFont="1" applyBorder="1"/>
    <xf numFmtId="0" fontId="24" fillId="0" borderId="2" xfId="0" applyFont="1" applyBorder="1" applyAlignment="1">
      <alignment horizontal="right"/>
    </xf>
    <xf numFmtId="0" fontId="0" fillId="0" borderId="27" xfId="0" applyBorder="1"/>
    <xf numFmtId="0" fontId="0" fillId="0" borderId="2" xfId="0" applyBorder="1"/>
    <xf numFmtId="0" fontId="24" fillId="0" borderId="0" xfId="0" applyFont="1" applyAlignment="1">
      <alignment horizontal="left"/>
    </xf>
    <xf numFmtId="165" fontId="0" fillId="0" borderId="0" xfId="0" applyNumberFormat="1"/>
    <xf numFmtId="1" fontId="29" fillId="4" borderId="3" xfId="0" applyNumberFormat="1" applyFont="1" applyFill="1" applyBorder="1" applyAlignment="1">
      <alignment horizontal="center" vertical="top"/>
    </xf>
    <xf numFmtId="2" fontId="29" fillId="4" borderId="10" xfId="2" applyNumberFormat="1" applyFont="1" applyFill="1" applyBorder="1" applyAlignment="1" applyProtection="1">
      <alignment horizontal="center" vertical="top"/>
    </xf>
    <xf numFmtId="0" fontId="10" fillId="2" borderId="22" xfId="0" applyFont="1" applyFill="1" applyBorder="1" applyAlignment="1">
      <alignment horizontal="left" wrapText="1"/>
    </xf>
    <xf numFmtId="0" fontId="6" fillId="2" borderId="21" xfId="0" applyFont="1" applyFill="1" applyBorder="1" applyAlignment="1" applyProtection="1">
      <alignment horizontal="left" wrapText="1"/>
      <protection locked="0"/>
    </xf>
    <xf numFmtId="0" fontId="6" fillId="2" borderId="9" xfId="0" applyFont="1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8" fillId="5" borderId="3" xfId="0" applyFont="1" applyFill="1" applyBorder="1" applyAlignment="1" applyProtection="1">
      <alignment horizontal="center" vertical="top"/>
      <protection locked="0"/>
    </xf>
    <xf numFmtId="0" fontId="8" fillId="5" borderId="3" xfId="0" applyFont="1" applyFill="1" applyBorder="1" applyProtection="1">
      <protection locked="0"/>
    </xf>
    <xf numFmtId="0" fontId="8" fillId="5" borderId="3" xfId="0" applyFont="1" applyFill="1" applyBorder="1" applyAlignment="1" applyProtection="1">
      <alignment horizontal="left"/>
      <protection locked="0"/>
    </xf>
    <xf numFmtId="0" fontId="0" fillId="5" borderId="7" xfId="0" applyFill="1" applyBorder="1" applyProtection="1">
      <protection locked="0"/>
    </xf>
    <xf numFmtId="2" fontId="29" fillId="4" borderId="10" xfId="2" applyNumberFormat="1" applyFont="1" applyFill="1" applyBorder="1" applyAlignment="1">
      <alignment horizontal="center" vertical="top"/>
    </xf>
    <xf numFmtId="3" fontId="0" fillId="5" borderId="3" xfId="0" applyNumberFormat="1" applyFill="1" applyBorder="1" applyAlignment="1" applyProtection="1">
      <alignment horizontal="center" vertical="top"/>
      <protection locked="0"/>
    </xf>
    <xf numFmtId="3" fontId="6" fillId="2" borderId="3" xfId="0" applyNumberFormat="1" applyFont="1" applyFill="1" applyBorder="1" applyAlignment="1" applyProtection="1">
      <alignment horizontal="center" vertical="top" wrapText="1"/>
      <protection locked="0"/>
    </xf>
    <xf numFmtId="3" fontId="0" fillId="4" borderId="3" xfId="0" applyNumberFormat="1" applyFill="1" applyBorder="1" applyAlignment="1" applyProtection="1">
      <alignment horizontal="center" vertical="top"/>
      <protection locked="0"/>
    </xf>
    <xf numFmtId="3" fontId="0" fillId="5" borderId="48" xfId="0" applyNumberFormat="1" applyFill="1" applyBorder="1" applyAlignment="1" applyProtection="1">
      <alignment horizontal="center" vertical="top"/>
      <protection locked="0"/>
    </xf>
    <xf numFmtId="3" fontId="0" fillId="5" borderId="34" xfId="0" applyNumberFormat="1" applyFill="1" applyBorder="1" applyAlignment="1" applyProtection="1">
      <alignment horizontal="center" vertical="top"/>
      <protection locked="0"/>
    </xf>
    <xf numFmtId="3" fontId="18" fillId="2" borderId="13" xfId="0" applyNumberFormat="1" applyFont="1" applyFill="1" applyBorder="1" applyAlignment="1" applyProtection="1">
      <alignment horizontal="center" vertical="top" wrapText="1"/>
      <protection locked="0"/>
    </xf>
    <xf numFmtId="3" fontId="16" fillId="5" borderId="3" xfId="0" applyNumberFormat="1" applyFont="1" applyFill="1" applyBorder="1" applyAlignment="1" applyProtection="1">
      <alignment horizontal="center" vertical="top"/>
      <protection locked="0"/>
    </xf>
    <xf numFmtId="3" fontId="16" fillId="5" borderId="9" xfId="0" applyNumberFormat="1" applyFont="1" applyFill="1" applyBorder="1" applyAlignment="1" applyProtection="1">
      <alignment horizontal="center" vertical="top"/>
      <protection locked="0"/>
    </xf>
    <xf numFmtId="3" fontId="18" fillId="2" borderId="3" xfId="0" applyNumberFormat="1" applyFont="1" applyFill="1" applyBorder="1" applyAlignment="1" applyProtection="1">
      <alignment horizontal="center" vertical="top" wrapText="1"/>
      <protection locked="0"/>
    </xf>
    <xf numFmtId="3" fontId="16" fillId="2" borderId="3" xfId="0" applyNumberFormat="1" applyFont="1" applyFill="1" applyBorder="1" applyAlignment="1" applyProtection="1">
      <alignment horizontal="center" vertical="top"/>
      <protection locked="0"/>
    </xf>
    <xf numFmtId="3" fontId="16" fillId="5" borderId="31" xfId="0" applyNumberFormat="1" applyFont="1" applyFill="1" applyBorder="1" applyAlignment="1" applyProtection="1">
      <alignment horizontal="center" vertical="top"/>
      <protection locked="0"/>
    </xf>
    <xf numFmtId="3" fontId="16" fillId="5" borderId="5" xfId="0" applyNumberFormat="1" applyFont="1" applyFill="1" applyBorder="1" applyAlignment="1" applyProtection="1">
      <alignment horizontal="center" vertical="top"/>
      <protection locked="0"/>
    </xf>
    <xf numFmtId="3" fontId="8" fillId="0" borderId="20" xfId="0" applyNumberFormat="1" applyFont="1" applyBorder="1"/>
    <xf numFmtId="3" fontId="6" fillId="2" borderId="13" xfId="0" applyNumberFormat="1" applyFont="1" applyFill="1" applyBorder="1" applyAlignment="1" applyProtection="1">
      <alignment horizontal="center" vertical="top" wrapText="1"/>
      <protection locked="0"/>
    </xf>
    <xf numFmtId="3" fontId="2" fillId="3" borderId="0" xfId="0" applyNumberFormat="1" applyFont="1" applyFill="1"/>
    <xf numFmtId="0" fontId="0" fillId="4" borderId="0" xfId="0" applyFill="1" applyAlignment="1" applyProtection="1">
      <alignment horizontal="left" vertical="top"/>
      <protection locked="0"/>
    </xf>
    <xf numFmtId="3" fontId="10" fillId="5" borderId="3" xfId="0" applyNumberFormat="1" applyFont="1" applyFill="1" applyBorder="1" applyAlignment="1" applyProtection="1">
      <alignment horizontal="center" vertical="top" wrapText="1"/>
      <protection locked="0"/>
    </xf>
    <xf numFmtId="3" fontId="0" fillId="5" borderId="31" xfId="0" applyNumberFormat="1" applyFill="1" applyBorder="1" applyAlignment="1" applyProtection="1">
      <alignment horizontal="center" vertical="top"/>
      <protection locked="0"/>
    </xf>
    <xf numFmtId="3" fontId="0" fillId="5" borderId="5" xfId="0" applyNumberFormat="1" applyFill="1" applyBorder="1" applyAlignment="1" applyProtection="1">
      <alignment horizontal="center" vertical="top"/>
      <protection locked="0"/>
    </xf>
    <xf numFmtId="3" fontId="16" fillId="5" borderId="3" xfId="0" applyNumberFormat="1" applyFont="1" applyFill="1" applyBorder="1" applyAlignment="1" applyProtection="1">
      <alignment horizontal="center" vertical="top" wrapText="1"/>
      <protection locked="0"/>
    </xf>
    <xf numFmtId="3" fontId="16" fillId="5" borderId="9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10" fillId="0" borderId="3" xfId="0" applyFont="1" applyBorder="1" applyProtection="1">
      <protection locked="0"/>
    </xf>
    <xf numFmtId="0" fontId="10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0" fillId="0" borderId="17" xfId="0" applyBorder="1" applyAlignment="1" applyProtection="1">
      <alignment vertical="center"/>
      <protection locked="0"/>
    </xf>
    <xf numFmtId="0" fontId="0" fillId="4" borderId="20" xfId="0" applyFill="1" applyBorder="1" applyProtection="1">
      <protection locked="0"/>
    </xf>
    <xf numFmtId="3" fontId="10" fillId="5" borderId="15" xfId="0" applyNumberFormat="1" applyFont="1" applyFill="1" applyBorder="1" applyAlignment="1" applyProtection="1">
      <alignment horizontal="center" vertical="top"/>
      <protection locked="0"/>
    </xf>
    <xf numFmtId="165" fontId="3" fillId="0" borderId="0" xfId="0" applyNumberFormat="1" applyFont="1" applyAlignment="1" applyProtection="1">
      <alignment horizontal="left" vertical="top"/>
      <protection locked="0"/>
    </xf>
    <xf numFmtId="165" fontId="0" fillId="0" borderId="0" xfId="0" applyNumberFormat="1" applyProtection="1">
      <protection locked="0"/>
    </xf>
    <xf numFmtId="0" fontId="10" fillId="5" borderId="15" xfId="0" applyFont="1" applyFill="1" applyBorder="1" applyAlignment="1" applyProtection="1">
      <alignment horizontal="center" wrapText="1"/>
      <protection locked="0"/>
    </xf>
    <xf numFmtId="0" fontId="10" fillId="5" borderId="3" xfId="0" applyFont="1" applyFill="1" applyBorder="1" applyAlignment="1" applyProtection="1">
      <alignment horizontal="center" wrapText="1"/>
      <protection locked="0"/>
    </xf>
    <xf numFmtId="0" fontId="6" fillId="2" borderId="15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10" fillId="5" borderId="9" xfId="0" applyFont="1" applyFill="1" applyBorder="1" applyAlignment="1" applyProtection="1">
      <alignment horizontal="center" wrapText="1"/>
      <protection locked="0"/>
    </xf>
    <xf numFmtId="0" fontId="8" fillId="0" borderId="4" xfId="0" applyFont="1" applyBorder="1" applyAlignment="1">
      <alignment wrapText="1"/>
    </xf>
    <xf numFmtId="3" fontId="6" fillId="5" borderId="15" xfId="0" applyNumberFormat="1" applyFont="1" applyFill="1" applyBorder="1" applyAlignment="1">
      <alignment horizontal="center" vertical="top" wrapText="1"/>
    </xf>
    <xf numFmtId="3" fontId="6" fillId="5" borderId="3" xfId="0" applyNumberFormat="1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3" fontId="18" fillId="5" borderId="15" xfId="0" applyNumberFormat="1" applyFont="1" applyFill="1" applyBorder="1" applyAlignment="1">
      <alignment horizontal="center" vertical="top" wrapText="1"/>
    </xf>
    <xf numFmtId="3" fontId="18" fillId="5" borderId="3" xfId="0" applyNumberFormat="1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22" fillId="4" borderId="4" xfId="0" applyFont="1" applyFill="1" applyBorder="1" applyAlignment="1">
      <alignment vertical="top"/>
    </xf>
    <xf numFmtId="0" fontId="6" fillId="2" borderId="17" xfId="0" applyFont="1" applyFill="1" applyBorder="1" applyAlignment="1">
      <alignment horizontal="left" vertical="top" wrapText="1"/>
    </xf>
    <xf numFmtId="164" fontId="0" fillId="0" borderId="6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0" fontId="0" fillId="4" borderId="4" xfId="0" applyFill="1" applyBorder="1" applyAlignment="1">
      <alignment horizontal="left"/>
    </xf>
    <xf numFmtId="0" fontId="22" fillId="4" borderId="4" xfId="0" applyFont="1" applyFill="1" applyBorder="1" applyAlignment="1">
      <alignment vertical="center"/>
    </xf>
    <xf numFmtId="4" fontId="6" fillId="5" borderId="16" xfId="0" applyNumberFormat="1" applyFont="1" applyFill="1" applyBorder="1" applyAlignment="1">
      <alignment horizontal="center" vertical="top" wrapText="1"/>
    </xf>
    <xf numFmtId="4" fontId="6" fillId="5" borderId="5" xfId="0" applyNumberFormat="1" applyFont="1" applyFill="1" applyBorder="1" applyAlignment="1">
      <alignment horizontal="center" vertical="top" wrapText="1"/>
    </xf>
    <xf numFmtId="4" fontId="6" fillId="0" borderId="5" xfId="0" applyNumberFormat="1" applyFont="1" applyBorder="1" applyAlignment="1">
      <alignment horizontal="center" vertical="top" wrapText="1"/>
    </xf>
    <xf numFmtId="3" fontId="6" fillId="0" borderId="11" xfId="0" applyNumberFormat="1" applyFont="1" applyBorder="1" applyAlignment="1">
      <alignment horizontal="center" vertical="top" wrapText="1"/>
    </xf>
    <xf numFmtId="4" fontId="18" fillId="5" borderId="16" xfId="0" applyNumberFormat="1" applyFont="1" applyFill="1" applyBorder="1" applyAlignment="1">
      <alignment horizontal="center" vertical="top" wrapText="1"/>
    </xf>
    <xf numFmtId="4" fontId="18" fillId="5" borderId="5" xfId="0" applyNumberFormat="1" applyFont="1" applyFill="1" applyBorder="1" applyAlignment="1">
      <alignment horizontal="center" vertical="top" wrapText="1"/>
    </xf>
    <xf numFmtId="4" fontId="18" fillId="0" borderId="5" xfId="0" applyNumberFormat="1" applyFont="1" applyBorder="1" applyAlignment="1">
      <alignment horizontal="center" vertical="top" wrapText="1"/>
    </xf>
    <xf numFmtId="3" fontId="18" fillId="0" borderId="11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/>
    </xf>
    <xf numFmtId="0" fontId="32" fillId="4" borderId="4" xfId="0" applyFont="1" applyFill="1" applyBorder="1" applyAlignment="1">
      <alignment vertical="top"/>
    </xf>
    <xf numFmtId="0" fontId="32" fillId="4" borderId="4" xfId="0" applyFont="1" applyFill="1" applyBorder="1" applyAlignment="1" applyProtection="1">
      <alignment vertical="top"/>
      <protection locked="0"/>
    </xf>
    <xf numFmtId="0" fontId="32" fillId="4" borderId="8" xfId="0" applyFont="1" applyFill="1" applyBorder="1" applyAlignment="1" applyProtection="1">
      <alignment vertical="top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1" fillId="4" borderId="7" xfId="0" applyNumberFormat="1" applyFont="1" applyFill="1" applyBorder="1" applyAlignment="1" applyProtection="1">
      <alignment horizontal="left" wrapText="1"/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164" fontId="1" fillId="4" borderId="7" xfId="0" applyNumberFormat="1" applyFont="1" applyFill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6" fillId="5" borderId="15" xfId="0" applyFont="1" applyFill="1" applyBorder="1" applyAlignment="1">
      <alignment wrapText="1"/>
    </xf>
    <xf numFmtId="0" fontId="6" fillId="5" borderId="3" xfId="0" applyFont="1" applyFill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18" fillId="5" borderId="15" xfId="0" applyFont="1" applyFill="1" applyBorder="1" applyAlignment="1">
      <alignment wrapText="1"/>
    </xf>
    <xf numFmtId="0" fontId="18" fillId="5" borderId="3" xfId="0" applyFont="1" applyFill="1" applyBorder="1" applyAlignment="1">
      <alignment wrapText="1"/>
    </xf>
    <xf numFmtId="0" fontId="18" fillId="0" borderId="3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5" fontId="12" fillId="4" borderId="0" xfId="0" applyNumberFormat="1" applyFont="1" applyFill="1"/>
    <xf numFmtId="2" fontId="1" fillId="4" borderId="7" xfId="0" applyNumberFormat="1" applyFont="1" applyFill="1" applyBorder="1"/>
    <xf numFmtId="0" fontId="0" fillId="0" borderId="17" xfId="0" applyBorder="1" applyAlignment="1" applyProtection="1">
      <alignment vertical="top"/>
      <protection locked="0"/>
    </xf>
    <xf numFmtId="3" fontId="2" fillId="4" borderId="0" xfId="0" applyNumberFormat="1" applyFont="1" applyFill="1" applyAlignment="1">
      <alignment horizontal="right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0" fillId="5" borderId="50" xfId="0" applyFill="1" applyBorder="1" applyAlignment="1" applyProtection="1">
      <alignment horizontal="center" vertical="top"/>
      <protection locked="0"/>
    </xf>
    <xf numFmtId="0" fontId="0" fillId="5" borderId="46" xfId="0" applyFill="1" applyBorder="1" applyAlignment="1" applyProtection="1">
      <alignment horizontal="center" vertical="top"/>
      <protection locked="0"/>
    </xf>
    <xf numFmtId="0" fontId="11" fillId="10" borderId="0" xfId="0" applyFont="1" applyFill="1" applyAlignment="1">
      <alignment horizontal="left" vertical="top" wrapText="1"/>
    </xf>
    <xf numFmtId="0" fontId="1" fillId="0" borderId="24" xfId="0" applyFont="1" applyBorder="1" applyAlignment="1" applyProtection="1">
      <alignment horizontal="center" vertical="top"/>
      <protection locked="0"/>
    </xf>
    <xf numFmtId="0" fontId="1" fillId="0" borderId="23" xfId="0" applyFont="1" applyBorder="1" applyAlignment="1" applyProtection="1">
      <alignment horizontal="center" vertical="top"/>
      <protection locked="0"/>
    </xf>
    <xf numFmtId="0" fontId="18" fillId="0" borderId="12" xfId="0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44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12" fillId="0" borderId="46" xfId="0" applyFont="1" applyBorder="1" applyAlignment="1">
      <alignment vertical="center" wrapText="1"/>
    </xf>
    <xf numFmtId="0" fontId="12" fillId="0" borderId="3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3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horizontal="center" vertical="top" wrapText="1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164" fontId="6" fillId="0" borderId="12" xfId="0" applyNumberFormat="1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164" fontId="18" fillId="0" borderId="12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" fillId="0" borderId="13" xfId="0" applyFont="1" applyBorder="1" applyAlignment="1" applyProtection="1">
      <alignment horizontal="center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18" fillId="0" borderId="13" xfId="0" applyFont="1" applyBorder="1" applyAlignment="1" applyProtection="1">
      <alignment horizontal="center" wrapText="1"/>
      <protection locked="0"/>
    </xf>
    <xf numFmtId="0" fontId="18" fillId="0" borderId="14" xfId="0" applyFont="1" applyBorder="1" applyAlignment="1" applyProtection="1">
      <alignment horizontal="center" wrapText="1"/>
      <protection locked="0"/>
    </xf>
    <xf numFmtId="0" fontId="33" fillId="2" borderId="36" xfId="0" applyFont="1" applyFill="1" applyBorder="1"/>
    <xf numFmtId="0" fontId="0" fillId="5" borderId="7" xfId="0" applyFont="1" applyFill="1" applyBorder="1" applyProtection="1">
      <protection locked="0"/>
    </xf>
    <xf numFmtId="0" fontId="33" fillId="2" borderId="37" xfId="0" applyFont="1" applyFill="1" applyBorder="1"/>
    <xf numFmtId="0" fontId="0" fillId="5" borderId="19" xfId="0" applyFont="1" applyFill="1" applyBorder="1" applyProtection="1">
      <protection locked="0"/>
    </xf>
    <xf numFmtId="0" fontId="33" fillId="2" borderId="33" xfId="0" applyFont="1" applyFill="1" applyBorder="1"/>
    <xf numFmtId="0" fontId="0" fillId="5" borderId="20" xfId="0" applyFont="1" applyFill="1" applyBorder="1" applyProtection="1">
      <protection locked="0"/>
    </xf>
    <xf numFmtId="0" fontId="0" fillId="2" borderId="36" xfId="0" applyFont="1" applyFill="1" applyBorder="1"/>
    <xf numFmtId="0" fontId="0" fillId="9" borderId="7" xfId="0" applyFont="1" applyFill="1" applyBorder="1"/>
    <xf numFmtId="0" fontId="0" fillId="2" borderId="37" xfId="0" applyFont="1" applyFill="1" applyBorder="1"/>
    <xf numFmtId="0" fontId="0" fillId="9" borderId="19" xfId="0" applyFont="1" applyFill="1" applyBorder="1"/>
    <xf numFmtId="0" fontId="0" fillId="2" borderId="33" xfId="0" applyFont="1" applyFill="1" applyBorder="1"/>
    <xf numFmtId="0" fontId="0" fillId="9" borderId="20" xfId="0" applyFont="1" applyFill="1" applyBorder="1"/>
    <xf numFmtId="0" fontId="29" fillId="8" borderId="41" xfId="0" applyFont="1" applyFill="1" applyBorder="1" applyProtection="1">
      <protection locked="0"/>
    </xf>
    <xf numFmtId="0" fontId="29" fillId="8" borderId="41" xfId="0" applyFont="1" applyFill="1" applyBorder="1" applyAlignment="1" applyProtection="1">
      <alignment vertical="top"/>
      <protection locked="0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73"/>
  <sheetViews>
    <sheetView tabSelected="1" zoomScale="90" zoomScaleNormal="90" zoomScaleSheetLayoutView="80" workbookViewId="0"/>
  </sheetViews>
  <sheetFormatPr baseColWidth="10" defaultColWidth="8.81640625" defaultRowHeight="18.5"/>
  <cols>
    <col min="1" max="1" width="3.36328125" style="2" customWidth="1"/>
    <col min="2" max="2" width="54.36328125" style="2" customWidth="1"/>
    <col min="3" max="3" width="41.1796875" style="3" customWidth="1"/>
    <col min="4" max="4" width="43.81640625" style="2" customWidth="1"/>
    <col min="5" max="5" width="46.36328125" style="2" customWidth="1"/>
    <col min="6" max="6" width="43.54296875" style="2" customWidth="1"/>
    <col min="7" max="7" width="8.81640625" style="2"/>
    <col min="8" max="8" width="9.36328125" style="2" bestFit="1" customWidth="1"/>
    <col min="9" max="9" width="18.81640625" style="2" bestFit="1" customWidth="1"/>
    <col min="10" max="10" width="22.36328125" style="2" customWidth="1"/>
    <col min="11" max="11" width="17.1796875" style="2" customWidth="1"/>
    <col min="12" max="16384" width="8.81640625" style="2"/>
  </cols>
  <sheetData>
    <row r="1" spans="1:12" customFormat="1" ht="14.5"/>
    <row r="2" spans="1:12">
      <c r="B2" s="1" t="s">
        <v>0</v>
      </c>
    </row>
    <row r="4" spans="1:12" ht="55.5" customHeight="1">
      <c r="B4" s="550" t="s">
        <v>185</v>
      </c>
      <c r="C4" s="550"/>
    </row>
    <row r="6" spans="1:12">
      <c r="B6" s="51" t="s">
        <v>1</v>
      </c>
    </row>
    <row r="7" spans="1:12" ht="18" customHeight="1">
      <c r="B7" s="52" t="s">
        <v>2</v>
      </c>
      <c r="C7" s="457"/>
      <c r="F7" s="53"/>
      <c r="G7" s="32"/>
      <c r="H7" s="32"/>
      <c r="I7" s="32"/>
      <c r="J7" s="32"/>
      <c r="K7" s="32"/>
      <c r="L7" s="32"/>
    </row>
    <row r="8" spans="1:12">
      <c r="B8" s="54" t="s">
        <v>3</v>
      </c>
      <c r="C8" s="457"/>
      <c r="E8" s="53"/>
      <c r="F8" s="53"/>
      <c r="G8" s="32"/>
      <c r="H8" s="32"/>
      <c r="I8" s="32"/>
      <c r="J8" s="32"/>
      <c r="K8" s="32"/>
      <c r="L8" s="32"/>
    </row>
    <row r="9" spans="1:12">
      <c r="B9" s="54" t="s">
        <v>4</v>
      </c>
      <c r="C9" s="457"/>
      <c r="E9" s="53"/>
      <c r="F9" s="53"/>
      <c r="G9" s="32"/>
      <c r="H9" s="32"/>
      <c r="I9" s="32"/>
      <c r="J9" s="32"/>
      <c r="K9" s="32"/>
      <c r="L9" s="32"/>
    </row>
    <row r="10" spans="1:12">
      <c r="A10" s="1"/>
      <c r="B10" s="54" t="s">
        <v>178</v>
      </c>
      <c r="C10" s="457"/>
    </row>
    <row r="11" spans="1:12">
      <c r="A11" s="1"/>
      <c r="B11" s="54"/>
      <c r="C11" s="55"/>
    </row>
    <row r="12" spans="1:12">
      <c r="A12" s="1"/>
      <c r="B12" s="51" t="s">
        <v>179</v>
      </c>
      <c r="C12" s="55"/>
    </row>
    <row r="13" spans="1:12">
      <c r="A13" s="1"/>
      <c r="B13" s="54" t="s">
        <v>5</v>
      </c>
      <c r="C13" s="458"/>
    </row>
    <row r="14" spans="1:12">
      <c r="A14" s="1"/>
      <c r="B14" s="54" t="s">
        <v>6</v>
      </c>
      <c r="C14" s="459">
        <v>1</v>
      </c>
    </row>
    <row r="15" spans="1:12">
      <c r="B15" s="54"/>
      <c r="C15" s="55"/>
    </row>
    <row r="16" spans="1:12" s="34" customFormat="1" ht="24" thickBot="1">
      <c r="B16" s="56" t="s">
        <v>7</v>
      </c>
      <c r="C16" s="57"/>
    </row>
    <row r="17" spans="1:10">
      <c r="C17" s="58"/>
      <c r="I17" s="9"/>
    </row>
    <row r="18" spans="1:10" ht="23.5">
      <c r="B18" s="59" t="s">
        <v>180</v>
      </c>
      <c r="C18" s="58"/>
      <c r="I18" s="9"/>
    </row>
    <row r="19" spans="1:10" ht="19" thickBot="1"/>
    <row r="20" spans="1:10" ht="17.25" customHeight="1">
      <c r="B20" s="60" t="s">
        <v>8</v>
      </c>
      <c r="C20" s="61" t="s">
        <v>182</v>
      </c>
      <c r="D20" s="62" t="s">
        <v>183</v>
      </c>
      <c r="E20" s="62" t="s">
        <v>9</v>
      </c>
      <c r="F20" s="63" t="s">
        <v>10</v>
      </c>
    </row>
    <row r="21" spans="1:10" ht="19" thickBot="1">
      <c r="B21" s="64"/>
      <c r="C21" s="65">
        <f>Capital!E49</f>
        <v>0</v>
      </c>
      <c r="D21" s="65">
        <f>Capital!F49</f>
        <v>0</v>
      </c>
      <c r="E21" s="65">
        <f>Capital!J49</f>
        <v>0</v>
      </c>
      <c r="F21" s="66">
        <f>Capital!K49</f>
        <v>0</v>
      </c>
      <c r="I21" s="9"/>
      <c r="J21" s="9"/>
    </row>
    <row r="22" spans="1:10" ht="19" thickBot="1">
      <c r="C22" s="58"/>
      <c r="I22" s="9"/>
      <c r="J22" s="9"/>
    </row>
    <row r="23" spans="1:10" ht="18.75" customHeight="1">
      <c r="B23" s="60" t="s">
        <v>11</v>
      </c>
      <c r="C23" s="67" t="s">
        <v>12</v>
      </c>
      <c r="D23" s="63" t="s">
        <v>13</v>
      </c>
      <c r="E23"/>
      <c r="I23" s="9"/>
      <c r="J23" s="9"/>
    </row>
    <row r="24" spans="1:10">
      <c r="B24" s="68" t="s">
        <v>184</v>
      </c>
      <c r="C24" s="58">
        <f>'O&amp;E d''infrastructure'!E47</f>
        <v>0</v>
      </c>
      <c r="D24" s="69">
        <f>'O&amp;E d''infrastructure'!J47</f>
        <v>0</v>
      </c>
      <c r="E24"/>
      <c r="I24" s="9"/>
      <c r="J24" s="9"/>
    </row>
    <row r="25" spans="1:10">
      <c r="B25" s="68" t="s">
        <v>14</v>
      </c>
      <c r="C25" s="58">
        <f>Consommables!D51</f>
        <v>0</v>
      </c>
      <c r="D25" s="69">
        <f>Consommables!H51</f>
        <v>0</v>
      </c>
      <c r="E25"/>
      <c r="I25" s="9"/>
      <c r="J25" s="9"/>
    </row>
    <row r="26" spans="1:10">
      <c r="B26" s="68" t="s">
        <v>15</v>
      </c>
      <c r="C26" s="58">
        <f>Formation!D42</f>
        <v>0</v>
      </c>
      <c r="D26" s="69">
        <f>Formation!H42</f>
        <v>0</v>
      </c>
      <c r="E26"/>
      <c r="I26" s="9"/>
      <c r="J26" s="9"/>
    </row>
    <row r="27" spans="1:10">
      <c r="B27" s="68" t="s">
        <v>16</v>
      </c>
      <c r="C27" s="58">
        <f>Personnel!E38</f>
        <v>0</v>
      </c>
      <c r="D27" s="69">
        <f>Personnel!J38</f>
        <v>0</v>
      </c>
      <c r="E27"/>
      <c r="I27" s="9"/>
      <c r="J27" s="9"/>
    </row>
    <row r="28" spans="1:10">
      <c r="B28" s="68" t="s">
        <v>17</v>
      </c>
      <c r="C28" s="58">
        <f>Soutien!D31</f>
        <v>0</v>
      </c>
      <c r="D28" s="69">
        <f>Soutien!H31</f>
        <v>0</v>
      </c>
      <c r="E28"/>
      <c r="I28" s="9"/>
      <c r="J28" s="9"/>
    </row>
    <row r="29" spans="1:10" ht="19" thickBot="1">
      <c r="A29" s="33"/>
      <c r="B29" s="70" t="s">
        <v>18</v>
      </c>
      <c r="C29" s="71">
        <f>SUM(C24:C28)</f>
        <v>0</v>
      </c>
      <c r="D29" s="72">
        <f>SUM(D24:D28)</f>
        <v>0</v>
      </c>
      <c r="E29"/>
      <c r="I29" s="9"/>
      <c r="J29" s="9"/>
    </row>
    <row r="30" spans="1:10" ht="19" thickBot="1">
      <c r="C30" s="2"/>
      <c r="I30" s="9"/>
    </row>
    <row r="31" spans="1:10">
      <c r="B31" s="73" t="s">
        <v>19</v>
      </c>
      <c r="C31" s="62" t="s">
        <v>12</v>
      </c>
      <c r="D31" s="63" t="s">
        <v>13</v>
      </c>
      <c r="I31" s="9"/>
    </row>
    <row r="32" spans="1:10">
      <c r="B32" s="68" t="s">
        <v>20</v>
      </c>
      <c r="C32" s="58">
        <f>Capital!B53+'O&amp;E d''infrastructure'!B53+Consommables!B54+Formation!B45+Personnel!B41+Soutien!B34</f>
        <v>0</v>
      </c>
      <c r="D32" s="69">
        <f>Capital!C53+'O&amp;E d''infrastructure'!C53+Consommables!C54+Formation!C45+Personnel!C41+Soutien!C34</f>
        <v>0</v>
      </c>
      <c r="I32" s="9"/>
    </row>
    <row r="33" spans="2:9">
      <c r="B33" s="68" t="s">
        <v>21</v>
      </c>
      <c r="C33" s="58">
        <f>Capital!B54+'O&amp;E d''infrastructure'!B54+Consommables!B55+Formation!B46+Personnel!B42+Soutien!B35</f>
        <v>0</v>
      </c>
      <c r="D33" s="69">
        <f>Capital!C54+'O&amp;E d''infrastructure'!C54+Consommables!C55+Formation!C46+Personnel!C42+Soutien!C35</f>
        <v>0</v>
      </c>
      <c r="I33" s="9"/>
    </row>
    <row r="34" spans="2:9">
      <c r="B34" s="68" t="s">
        <v>22</v>
      </c>
      <c r="C34" s="58">
        <f>Capital!B55+'O&amp;E d''infrastructure'!B55+Consommables!B56+Formation!B47+Personnel!B43+Soutien!B36</f>
        <v>0</v>
      </c>
      <c r="D34" s="69">
        <f>Capital!C55+'O&amp;E d''infrastructure'!C55+Consommables!C56+Formation!C47+Personnel!C43+Soutien!C36</f>
        <v>0</v>
      </c>
      <c r="I34" s="9"/>
    </row>
    <row r="35" spans="2:9">
      <c r="B35" s="68" t="s">
        <v>23</v>
      </c>
      <c r="C35" s="58">
        <f>Capital!B56+'O&amp;E d''infrastructure'!B56+Consommables!B57+Formation!B48+Personnel!B44+Soutien!B37</f>
        <v>0</v>
      </c>
      <c r="D35" s="69">
        <f>Capital!C56+'O&amp;E d''infrastructure'!C56+Consommables!C57+Formation!C48+Personnel!C44+Soutien!C37</f>
        <v>0</v>
      </c>
      <c r="I35" s="9"/>
    </row>
    <row r="36" spans="2:9">
      <c r="B36" s="68" t="s">
        <v>24</v>
      </c>
      <c r="C36" s="58">
        <f>Capital!B57+'O&amp;E d''infrastructure'!B57+Consommables!B58+Formation!B49+Personnel!B45+Soutien!B38</f>
        <v>0</v>
      </c>
      <c r="D36" s="69">
        <f>Capital!C57+'O&amp;E d''infrastructure'!C57+Consommables!C58+Formation!C49+Personnel!C45+Soutien!C38</f>
        <v>0</v>
      </c>
      <c r="I36" s="9"/>
    </row>
    <row r="37" spans="2:9">
      <c r="B37" s="497" t="s">
        <v>25</v>
      </c>
      <c r="C37" s="58">
        <f>Capital!B58+'O&amp;E d''infrastructure'!B58+Consommables!B59+Formation!B50+Personnel!B46+Soutien!B39</f>
        <v>0</v>
      </c>
      <c r="D37" s="69">
        <f>Capital!C58+'O&amp;E d''infrastructure'!C58+Consommables!C59+Formation!C50+Personnel!C46+Soutien!C39</f>
        <v>0</v>
      </c>
      <c r="I37" s="9"/>
    </row>
    <row r="38" spans="2:9" ht="19" thickBot="1">
      <c r="B38" s="74" t="s">
        <v>26</v>
      </c>
      <c r="C38" s="75">
        <f>Capital!B59+'O&amp;E d''infrastructure'!B59+Consommables!B60+Formation!B51+Personnel!B47+Soutien!B40</f>
        <v>0</v>
      </c>
      <c r="D38" s="58">
        <f>Capital!C59+'O&amp;E d''infrastructure'!C59+Consommables!C60+Formation!C51+Personnel!C47+Soutien!C40</f>
        <v>0</v>
      </c>
      <c r="E38" s="68"/>
      <c r="I38" s="9"/>
    </row>
    <row r="39" spans="2:9" ht="23.5">
      <c r="C39" s="442"/>
      <c r="D39" s="443"/>
      <c r="I39" s="9"/>
    </row>
    <row r="40" spans="2:9" ht="23.5">
      <c r="B40" s="59" t="s">
        <v>181</v>
      </c>
      <c r="C40" s="76"/>
      <c r="D40" s="446">
        <f>C13</f>
        <v>0</v>
      </c>
      <c r="E40" s="77"/>
      <c r="F40" s="78"/>
      <c r="G40" s="8"/>
    </row>
    <row r="41" spans="2:9" ht="18.649999999999999" customHeight="1" thickBot="1">
      <c r="C41"/>
      <c r="D41"/>
      <c r="E41"/>
      <c r="F41"/>
      <c r="I41" s="9"/>
    </row>
    <row r="42" spans="2:9">
      <c r="B42" s="60" t="s">
        <v>8</v>
      </c>
      <c r="C42" s="61" t="s">
        <v>182</v>
      </c>
      <c r="D42" s="62" t="s">
        <v>183</v>
      </c>
      <c r="E42" s="62" t="s">
        <v>9</v>
      </c>
      <c r="F42" s="63" t="s">
        <v>10</v>
      </c>
      <c r="H42" s="9"/>
      <c r="I42" s="9"/>
    </row>
    <row r="43" spans="2:9" ht="19" thickBot="1">
      <c r="B43" s="74"/>
      <c r="C43" s="75">
        <f>C21/$C$14</f>
        <v>0</v>
      </c>
      <c r="D43" s="75">
        <f>D21/$C$14</f>
        <v>0</v>
      </c>
      <c r="E43" s="58">
        <f>E21/$C$14</f>
        <v>0</v>
      </c>
      <c r="F43" s="474">
        <f>F21/$C$14</f>
        <v>0</v>
      </c>
    </row>
    <row r="44" spans="2:9" ht="18.649999999999999" customHeight="1" thickBot="1">
      <c r="B44" s="1"/>
      <c r="C44"/>
      <c r="D44"/>
      <c r="E44" s="445"/>
    </row>
    <row r="45" spans="2:9">
      <c r="B45" s="60" t="s">
        <v>11</v>
      </c>
      <c r="C45" s="67" t="s">
        <v>12</v>
      </c>
      <c r="D45" s="63" t="s">
        <v>13</v>
      </c>
      <c r="E45"/>
    </row>
    <row r="46" spans="2:9">
      <c r="B46" s="68" t="s">
        <v>184</v>
      </c>
      <c r="C46" s="58">
        <f t="shared" ref="C46:D48" si="0">C24/$C$14</f>
        <v>0</v>
      </c>
      <c r="D46" s="69">
        <f t="shared" si="0"/>
        <v>0</v>
      </c>
      <c r="E46"/>
    </row>
    <row r="47" spans="2:9">
      <c r="B47" s="68" t="s">
        <v>14</v>
      </c>
      <c r="C47" s="58">
        <f t="shared" si="0"/>
        <v>0</v>
      </c>
      <c r="D47" s="69">
        <f t="shared" si="0"/>
        <v>0</v>
      </c>
      <c r="E47"/>
    </row>
    <row r="48" spans="2:9">
      <c r="B48" s="68" t="s">
        <v>15</v>
      </c>
      <c r="C48" s="58">
        <f t="shared" si="0"/>
        <v>0</v>
      </c>
      <c r="D48" s="69">
        <f t="shared" si="0"/>
        <v>0</v>
      </c>
      <c r="E48"/>
    </row>
    <row r="49" spans="1:5">
      <c r="B49" s="68" t="s">
        <v>16</v>
      </c>
      <c r="C49" s="58">
        <f t="shared" ref="C49:D50" si="1">C27/$C$14</f>
        <v>0</v>
      </c>
      <c r="D49" s="69">
        <f t="shared" si="1"/>
        <v>0</v>
      </c>
      <c r="E49"/>
    </row>
    <row r="50" spans="1:5">
      <c r="A50" s="33"/>
      <c r="B50" s="68" t="s">
        <v>17</v>
      </c>
      <c r="C50" s="58">
        <f t="shared" si="1"/>
        <v>0</v>
      </c>
      <c r="D50" s="69">
        <f t="shared" si="1"/>
        <v>0</v>
      </c>
      <c r="E50"/>
    </row>
    <row r="51" spans="1:5" ht="19" thickBot="1">
      <c r="B51" s="70" t="s">
        <v>18</v>
      </c>
      <c r="C51" s="476">
        <f>SUM(C46:C50)</f>
        <v>0</v>
      </c>
      <c r="D51" s="476">
        <f>SUM(D46:D50)</f>
        <v>0</v>
      </c>
      <c r="E51" s="68"/>
    </row>
    <row r="52" spans="1:5" ht="19" thickBot="1">
      <c r="C52" s="444"/>
      <c r="D52" s="444"/>
    </row>
    <row r="53" spans="1:5">
      <c r="B53" s="73" t="s">
        <v>19</v>
      </c>
      <c r="C53" s="62" t="s">
        <v>27</v>
      </c>
      <c r="D53" s="63" t="s">
        <v>13</v>
      </c>
    </row>
    <row r="54" spans="1:5">
      <c r="B54" s="68" t="s">
        <v>20</v>
      </c>
      <c r="C54" s="58">
        <f t="shared" ref="C54:D60" si="2">C32/$C$14</f>
        <v>0</v>
      </c>
      <c r="D54" s="69">
        <f t="shared" si="2"/>
        <v>0</v>
      </c>
    </row>
    <row r="55" spans="1:5">
      <c r="B55" s="68" t="s">
        <v>21</v>
      </c>
      <c r="C55" s="58">
        <f t="shared" si="2"/>
        <v>0</v>
      </c>
      <c r="D55" s="69">
        <f t="shared" si="2"/>
        <v>0</v>
      </c>
    </row>
    <row r="56" spans="1:5">
      <c r="B56" s="68" t="s">
        <v>22</v>
      </c>
      <c r="C56" s="58">
        <f t="shared" si="2"/>
        <v>0</v>
      </c>
      <c r="D56" s="69">
        <f t="shared" si="2"/>
        <v>0</v>
      </c>
    </row>
    <row r="57" spans="1:5">
      <c r="B57" s="68" t="s">
        <v>23</v>
      </c>
      <c r="C57" s="58">
        <f t="shared" si="2"/>
        <v>0</v>
      </c>
      <c r="D57" s="69">
        <f t="shared" si="2"/>
        <v>0</v>
      </c>
    </row>
    <row r="58" spans="1:5">
      <c r="B58" s="68" t="s">
        <v>24</v>
      </c>
      <c r="C58" s="58">
        <f t="shared" si="2"/>
        <v>0</v>
      </c>
      <c r="D58" s="69">
        <f t="shared" si="2"/>
        <v>0</v>
      </c>
    </row>
    <row r="59" spans="1:5">
      <c r="B59" s="68" t="s">
        <v>25</v>
      </c>
      <c r="C59" s="58">
        <f t="shared" si="2"/>
        <v>0</v>
      </c>
      <c r="D59" s="58">
        <f t="shared" si="2"/>
        <v>0</v>
      </c>
      <c r="E59" s="68"/>
    </row>
    <row r="60" spans="1:5" ht="19" thickBot="1">
      <c r="B60" s="74" t="s">
        <v>26</v>
      </c>
      <c r="C60" s="75">
        <f t="shared" si="2"/>
        <v>0</v>
      </c>
      <c r="D60" s="75">
        <f t="shared" si="2"/>
        <v>0</v>
      </c>
      <c r="E60" s="68"/>
    </row>
    <row r="72" spans="2:6">
      <c r="C72" s="203"/>
      <c r="D72" s="202"/>
      <c r="E72" s="202"/>
      <c r="F72" s="202"/>
    </row>
    <row r="73" spans="2:6">
      <c r="B73" s="202"/>
    </row>
  </sheetData>
  <sheetProtection sheet="1" objects="1" scenarios="1"/>
  <mergeCells count="1">
    <mergeCell ref="B4:C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34E68-4E46-7D48-9330-96938A32334C}">
  <dimension ref="B2:D59"/>
  <sheetViews>
    <sheetView zoomScale="80" zoomScaleNormal="80" workbookViewId="0">
      <selection activeCell="E32" sqref="E32"/>
    </sheetView>
  </sheetViews>
  <sheetFormatPr baseColWidth="10" defaultColWidth="11.36328125" defaultRowHeight="14.5"/>
  <cols>
    <col min="1" max="1" width="4.1796875" customWidth="1"/>
    <col min="2" max="2" width="48.54296875" customWidth="1"/>
    <col min="3" max="3" width="34.36328125" customWidth="1"/>
    <col min="4" max="4" width="30" customWidth="1"/>
    <col min="5" max="5" width="71.1796875" customWidth="1"/>
    <col min="6" max="6" width="70" customWidth="1"/>
    <col min="9" max="9" width="37.36328125" customWidth="1"/>
    <col min="10" max="10" width="41.81640625" customWidth="1"/>
    <col min="11" max="11" width="34.54296875" customWidth="1"/>
  </cols>
  <sheetData>
    <row r="2" spans="2:3" ht="27.5">
      <c r="B2" s="355" t="s">
        <v>1</v>
      </c>
    </row>
    <row r="3" spans="2:3" ht="15" thickBot="1"/>
    <row r="4" spans="2:3">
      <c r="B4" s="593" t="s">
        <v>28</v>
      </c>
      <c r="C4" s="594"/>
    </row>
    <row r="5" spans="2:3">
      <c r="B5" s="595" t="s">
        <v>29</v>
      </c>
      <c r="C5" s="596"/>
    </row>
    <row r="6" spans="2:3">
      <c r="B6" s="595" t="s">
        <v>30</v>
      </c>
      <c r="C6" s="596"/>
    </row>
    <row r="7" spans="2:3" ht="15" thickBot="1">
      <c r="B7" s="597" t="s">
        <v>31</v>
      </c>
      <c r="C7" s="598" t="s">
        <v>32</v>
      </c>
    </row>
    <row r="9" spans="2:3" ht="27.5">
      <c r="B9" s="354" t="s">
        <v>33</v>
      </c>
    </row>
    <row r="10" spans="2:3" ht="15" thickBot="1"/>
    <row r="11" spans="2:3">
      <c r="B11" s="599" t="s">
        <v>34</v>
      </c>
      <c r="C11" s="600">
        <f>IF(C7="Day", C4*5, C4*20)</f>
        <v>0</v>
      </c>
    </row>
    <row r="12" spans="2:3">
      <c r="B12" s="601" t="s">
        <v>35</v>
      </c>
      <c r="C12" s="602">
        <f>INT((C5+24)/25)</f>
        <v>0</v>
      </c>
    </row>
    <row r="13" spans="2:3">
      <c r="B13" s="601" t="s">
        <v>36</v>
      </c>
      <c r="C13" s="602">
        <f>INT((C6+49)/50)</f>
        <v>0</v>
      </c>
    </row>
    <row r="14" spans="2:3">
      <c r="B14" s="601" t="s">
        <v>37</v>
      </c>
      <c r="C14" s="602">
        <f>INT((C6+49)/50)</f>
        <v>0</v>
      </c>
    </row>
    <row r="15" spans="2:3">
      <c r="B15" s="601" t="s">
        <v>38</v>
      </c>
      <c r="C15" s="602">
        <f>IF(C7="Day",INT((C4)*15), INT((C5+C6)*30))</f>
        <v>0</v>
      </c>
    </row>
    <row r="16" spans="2:3" ht="15" thickBot="1">
      <c r="B16" s="603" t="s">
        <v>39</v>
      </c>
      <c r="C16" s="604">
        <f>IF(C7="Day",INT((C4)*1.5), INT((C5+C6)*3))</f>
        <v>0</v>
      </c>
    </row>
    <row r="22" spans="2:4" s="34" customFormat="1" ht="24" thickBot="1">
      <c r="B22" s="56" t="s">
        <v>40</v>
      </c>
      <c r="D22" s="57"/>
    </row>
    <row r="25" spans="2:4" ht="22.5">
      <c r="B25" s="334" t="s">
        <v>41</v>
      </c>
    </row>
    <row r="27" spans="2:4" ht="18.5" thickBot="1">
      <c r="B27" s="338" t="s">
        <v>42</v>
      </c>
    </row>
    <row r="28" spans="2:4" ht="18.5">
      <c r="B28" s="350" t="s">
        <v>43</v>
      </c>
      <c r="C28" s="335" t="s">
        <v>44</v>
      </c>
    </row>
    <row r="29" spans="2:4" ht="18.5">
      <c r="B29" s="356" t="s">
        <v>45</v>
      </c>
      <c r="C29" s="336">
        <v>1</v>
      </c>
    </row>
    <row r="30" spans="2:4" ht="15" thickBot="1">
      <c r="B30" s="352"/>
      <c r="C30" s="347" t="s">
        <v>46</v>
      </c>
    </row>
    <row r="31" spans="2:4">
      <c r="B31" s="337"/>
    </row>
    <row r="32" spans="2:4" ht="18.5" thickBot="1">
      <c r="B32" s="338" t="s">
        <v>47</v>
      </c>
    </row>
    <row r="33" spans="2:4" ht="18.5">
      <c r="B33" s="350" t="s">
        <v>48</v>
      </c>
      <c r="C33" s="335" t="s">
        <v>44</v>
      </c>
    </row>
    <row r="34" spans="2:4" ht="18.5">
      <c r="B34" s="351" t="s">
        <v>49</v>
      </c>
      <c r="C34" s="336">
        <v>1</v>
      </c>
    </row>
    <row r="35" spans="2:4" ht="15" thickBot="1">
      <c r="B35" s="352"/>
      <c r="C35" s="347" t="s">
        <v>46</v>
      </c>
    </row>
    <row r="37" spans="2:4" ht="22.5">
      <c r="B37" s="334" t="s">
        <v>50</v>
      </c>
    </row>
    <row r="38" spans="2:4" ht="15" thickBot="1"/>
    <row r="39" spans="2:4" ht="18.5">
      <c r="B39" s="343" t="s">
        <v>51</v>
      </c>
      <c r="C39" s="62" t="s">
        <v>52</v>
      </c>
      <c r="D39" s="63" t="s">
        <v>53</v>
      </c>
    </row>
    <row r="40" spans="2:4" ht="19" thickBot="1">
      <c r="B40" s="344">
        <v>1</v>
      </c>
      <c r="C40" s="75">
        <v>25</v>
      </c>
      <c r="D40" s="348" t="s">
        <v>54</v>
      </c>
    </row>
    <row r="41" spans="2:4" ht="15" thickBot="1"/>
    <row r="42" spans="2:4" ht="18.5">
      <c r="B42" s="343" t="s">
        <v>55</v>
      </c>
      <c r="C42" s="63" t="s">
        <v>56</v>
      </c>
    </row>
    <row r="43" spans="2:4" ht="18.5">
      <c r="B43" s="345">
        <v>1</v>
      </c>
      <c r="C43" s="349" t="s">
        <v>57</v>
      </c>
    </row>
    <row r="44" spans="2:4" ht="15" thickBot="1">
      <c r="B44" s="346"/>
      <c r="C44" s="347" t="s">
        <v>58</v>
      </c>
    </row>
    <row r="45" spans="2:4" ht="15" thickBot="1"/>
    <row r="46" spans="2:4" ht="18.5">
      <c r="B46" s="343" t="s">
        <v>59</v>
      </c>
      <c r="C46" s="63" t="s">
        <v>56</v>
      </c>
    </row>
    <row r="47" spans="2:4" ht="18.5">
      <c r="B47" s="345">
        <v>1</v>
      </c>
      <c r="C47" s="349" t="s">
        <v>60</v>
      </c>
    </row>
    <row r="48" spans="2:4" ht="15" thickBot="1">
      <c r="B48" s="346"/>
      <c r="C48" s="347" t="s">
        <v>58</v>
      </c>
    </row>
    <row r="50" spans="2:2" ht="15" thickBot="1"/>
    <row r="51" spans="2:2" ht="37">
      <c r="B51" s="339" t="s">
        <v>61</v>
      </c>
    </row>
    <row r="52" spans="2:2" ht="18.5">
      <c r="B52" s="340" t="s">
        <v>62</v>
      </c>
    </row>
    <row r="53" spans="2:2" ht="18.5">
      <c r="B53" s="340" t="s">
        <v>63</v>
      </c>
    </row>
    <row r="54" spans="2:2" ht="18.5">
      <c r="B54" s="340" t="s">
        <v>64</v>
      </c>
    </row>
    <row r="55" spans="2:2" ht="37">
      <c r="B55" s="353" t="s">
        <v>65</v>
      </c>
    </row>
    <row r="56" spans="2:2" ht="55.5">
      <c r="B56" s="353" t="s">
        <v>66</v>
      </c>
    </row>
    <row r="57" spans="2:2" ht="37">
      <c r="B57" s="353" t="s">
        <v>67</v>
      </c>
    </row>
    <row r="58" spans="2:2" ht="37">
      <c r="B58" s="353" t="s">
        <v>68</v>
      </c>
    </row>
    <row r="59" spans="2:2" ht="19" thickBot="1">
      <c r="B59" s="341"/>
    </row>
  </sheetData>
  <sheetProtection sheet="1" objects="1" scenarios="1"/>
  <dataValidations count="1">
    <dataValidation type="list" allowBlank="1" showInputMessage="1" showErrorMessage="1" sqref="C7" xr:uid="{15900B64-8502-424D-9E40-EABC77BB5C9D}">
      <formula1>"Boarding, Day"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1C27A-4476-4783-981E-FFE080657D76}">
  <sheetPr codeName="Sheet2">
    <pageSetUpPr fitToPage="1"/>
  </sheetPr>
  <dimension ref="A3:L67"/>
  <sheetViews>
    <sheetView zoomScaleNormal="100" zoomScaleSheetLayoutView="80" workbookViewId="0">
      <selection activeCell="C53" sqref="C53"/>
    </sheetView>
  </sheetViews>
  <sheetFormatPr baseColWidth="10" defaultColWidth="9.1796875" defaultRowHeight="14.5"/>
  <cols>
    <col min="1" max="1" width="48.81640625" style="123" customWidth="1"/>
    <col min="2" max="2" width="10.36328125" style="123" customWidth="1"/>
    <col min="3" max="4" width="10.36328125" style="112" customWidth="1"/>
    <col min="5" max="6" width="15.36328125" style="125" customWidth="1"/>
    <col min="7" max="7" width="43.81640625" style="123" customWidth="1"/>
    <col min="8" max="9" width="10.36328125" style="123" customWidth="1"/>
    <col min="10" max="11" width="15.36328125" style="123" customWidth="1"/>
    <col min="12" max="12" width="56" style="123" customWidth="1"/>
    <col min="13" max="16384" width="9.1796875" style="123"/>
  </cols>
  <sheetData>
    <row r="3" spans="1:12" s="246" customFormat="1" ht="19" customHeight="1">
      <c r="A3" s="180" t="s">
        <v>69</v>
      </c>
      <c r="B3" s="17"/>
      <c r="C3" s="551" t="s">
        <v>70</v>
      </c>
      <c r="D3" s="552"/>
      <c r="E3" s="552"/>
      <c r="F3" s="552"/>
      <c r="G3" s="552"/>
      <c r="H3" s="553" t="s">
        <v>71</v>
      </c>
      <c r="I3" s="554"/>
      <c r="J3" s="554"/>
      <c r="K3" s="554"/>
      <c r="L3" s="555"/>
    </row>
    <row r="4" spans="1:12" s="247" customFormat="1" ht="62" customHeight="1">
      <c r="A4" s="181" t="s">
        <v>72</v>
      </c>
      <c r="B4" s="414" t="s">
        <v>73</v>
      </c>
      <c r="C4" s="498" t="s">
        <v>176</v>
      </c>
      <c r="D4" s="499" t="s">
        <v>74</v>
      </c>
      <c r="E4" s="500" t="s">
        <v>186</v>
      </c>
      <c r="F4" s="500" t="s">
        <v>75</v>
      </c>
      <c r="G4" s="182" t="s">
        <v>76</v>
      </c>
      <c r="H4" s="503" t="s">
        <v>176</v>
      </c>
      <c r="I4" s="504" t="s">
        <v>74</v>
      </c>
      <c r="J4" s="501" t="s">
        <v>186</v>
      </c>
      <c r="K4" s="501" t="s">
        <v>75</v>
      </c>
      <c r="L4" s="502" t="s">
        <v>76</v>
      </c>
    </row>
    <row r="5" spans="1:12" s="128" customFormat="1" ht="18.5">
      <c r="A5" s="18" t="s">
        <v>20</v>
      </c>
      <c r="B5" s="19"/>
      <c r="C5" s="35"/>
      <c r="D5" s="20"/>
      <c r="E5" s="170"/>
      <c r="F5" s="10"/>
      <c r="G5" s="42"/>
      <c r="H5" s="547"/>
      <c r="I5" s="265"/>
      <c r="J5" s="171"/>
      <c r="K5" s="5"/>
      <c r="L5" s="183"/>
    </row>
    <row r="6" spans="1:12" s="248" customFormat="1" ht="18.5">
      <c r="A6" s="21" t="s">
        <v>77</v>
      </c>
      <c r="B6" s="415">
        <v>25</v>
      </c>
      <c r="C6" s="489"/>
      <c r="D6" s="126"/>
      <c r="E6" s="46">
        <f>C6*D6</f>
        <v>0</v>
      </c>
      <c r="F6" s="244">
        <f t="shared" ref="F6:F13" si="0">IFERROR((E6*$B$50)/(1-(1+$B$50)^-$B6),0)</f>
        <v>0</v>
      </c>
      <c r="G6" s="43"/>
      <c r="H6" s="489"/>
      <c r="I6" s="126"/>
      <c r="J6" s="81">
        <f>H6*I7</f>
        <v>0</v>
      </c>
      <c r="K6" s="249">
        <f t="shared" ref="K6:K13" si="1">IFERROR((J6*$B$50)/(1-(1+$B$50)^-$B6),0)</f>
        <v>0</v>
      </c>
      <c r="L6" s="16"/>
    </row>
    <row r="7" spans="1:12" s="248" customFormat="1" ht="18.5">
      <c r="A7" s="21" t="s">
        <v>78</v>
      </c>
      <c r="B7" s="415">
        <v>25</v>
      </c>
      <c r="C7" s="489"/>
      <c r="D7" s="126"/>
      <c r="E7" s="46">
        <f t="shared" ref="E7:E13" si="2">C7*D7</f>
        <v>0</v>
      </c>
      <c r="F7" s="244">
        <f t="shared" si="0"/>
        <v>0</v>
      </c>
      <c r="G7" s="43"/>
      <c r="H7" s="489"/>
      <c r="I7" s="126"/>
      <c r="J7" s="81">
        <f t="shared" ref="J7:J12" si="3">H7*I7</f>
        <v>0</v>
      </c>
      <c r="K7" s="249">
        <f t="shared" si="1"/>
        <v>0</v>
      </c>
      <c r="L7" s="16"/>
    </row>
    <row r="8" spans="1:12" s="248" customFormat="1" ht="18.5">
      <c r="A8" s="21" t="s">
        <v>79</v>
      </c>
      <c r="B8" s="415">
        <v>20</v>
      </c>
      <c r="C8" s="489"/>
      <c r="D8" s="126"/>
      <c r="E8" s="46">
        <f t="shared" si="2"/>
        <v>0</v>
      </c>
      <c r="F8" s="244">
        <f t="shared" si="0"/>
        <v>0</v>
      </c>
      <c r="G8" s="43"/>
      <c r="H8" s="489"/>
      <c r="I8" s="126"/>
      <c r="J8" s="81">
        <f t="shared" si="3"/>
        <v>0</v>
      </c>
      <c r="K8" s="249">
        <f t="shared" si="1"/>
        <v>0</v>
      </c>
      <c r="L8" s="16"/>
    </row>
    <row r="9" spans="1:12" s="246" customFormat="1" ht="18.5">
      <c r="A9" s="21" t="s">
        <v>80</v>
      </c>
      <c r="B9" s="415">
        <v>10</v>
      </c>
      <c r="C9" s="489"/>
      <c r="D9" s="126"/>
      <c r="E9" s="46">
        <f t="shared" si="2"/>
        <v>0</v>
      </c>
      <c r="F9" s="244">
        <f t="shared" si="0"/>
        <v>0</v>
      </c>
      <c r="G9" s="44"/>
      <c r="H9" s="489"/>
      <c r="I9" s="126"/>
      <c r="J9" s="81">
        <f t="shared" si="3"/>
        <v>0</v>
      </c>
      <c r="K9" s="249">
        <f t="shared" si="1"/>
        <v>0</v>
      </c>
      <c r="L9" s="16"/>
    </row>
    <row r="10" spans="1:12" s="246" customFormat="1" ht="18.5">
      <c r="A10" s="21" t="s">
        <v>81</v>
      </c>
      <c r="B10" s="415">
        <v>25</v>
      </c>
      <c r="C10" s="489"/>
      <c r="D10" s="126"/>
      <c r="E10" s="46">
        <f t="shared" ref="E10" si="4">C10*D10</f>
        <v>0</v>
      </c>
      <c r="F10" s="244">
        <f t="shared" si="0"/>
        <v>0</v>
      </c>
      <c r="G10" s="44"/>
      <c r="H10" s="489"/>
      <c r="I10" s="126"/>
      <c r="J10" s="81">
        <f t="shared" si="3"/>
        <v>0</v>
      </c>
      <c r="K10" s="249">
        <f t="shared" si="1"/>
        <v>0</v>
      </c>
      <c r="L10" s="16"/>
    </row>
    <row r="11" spans="1:12" s="246" customFormat="1" ht="18.5">
      <c r="A11" s="21"/>
      <c r="B11" s="415"/>
      <c r="C11" s="489"/>
      <c r="D11" s="126"/>
      <c r="E11" s="46">
        <f t="shared" si="2"/>
        <v>0</v>
      </c>
      <c r="F11" s="244">
        <f t="shared" si="0"/>
        <v>0</v>
      </c>
      <c r="G11" s="44"/>
      <c r="H11" s="489"/>
      <c r="I11" s="126"/>
      <c r="J11" s="81">
        <f t="shared" ref="J11" si="5">H11*I11</f>
        <v>0</v>
      </c>
      <c r="K11" s="249">
        <f t="shared" si="1"/>
        <v>0</v>
      </c>
      <c r="L11" s="16"/>
    </row>
    <row r="12" spans="1:12" s="246" customFormat="1" ht="18.5">
      <c r="A12" s="21"/>
      <c r="B12" s="415"/>
      <c r="C12" s="489"/>
      <c r="D12" s="126"/>
      <c r="E12" s="46">
        <f t="shared" ref="E12" si="6">C12*D12</f>
        <v>0</v>
      </c>
      <c r="F12" s="244">
        <f t="shared" si="0"/>
        <v>0</v>
      </c>
      <c r="G12" s="44"/>
      <c r="H12" s="489"/>
      <c r="I12" s="126"/>
      <c r="J12" s="81">
        <f t="shared" si="3"/>
        <v>0</v>
      </c>
      <c r="K12" s="249">
        <f t="shared" si="1"/>
        <v>0</v>
      </c>
      <c r="L12" s="16"/>
    </row>
    <row r="13" spans="1:12" s="246" customFormat="1" ht="18.5">
      <c r="A13" s="21"/>
      <c r="B13" s="415"/>
      <c r="C13" s="489"/>
      <c r="D13" s="126"/>
      <c r="E13" s="46">
        <f t="shared" si="2"/>
        <v>0</v>
      </c>
      <c r="F13" s="244">
        <f t="shared" si="0"/>
        <v>0</v>
      </c>
      <c r="G13" s="44"/>
      <c r="H13" s="489"/>
      <c r="I13" s="126"/>
      <c r="J13" s="81">
        <f t="shared" ref="J13" si="7">H13*I13</f>
        <v>0</v>
      </c>
      <c r="K13" s="249">
        <f t="shared" si="1"/>
        <v>0</v>
      </c>
      <c r="L13" s="16"/>
    </row>
    <row r="14" spans="1:12" s="128" customFormat="1" ht="18.5">
      <c r="A14" s="18" t="s">
        <v>21</v>
      </c>
      <c r="B14" s="19"/>
      <c r="C14" s="35"/>
      <c r="D14" s="20"/>
      <c r="E14" s="242"/>
      <c r="F14" s="242"/>
      <c r="G14" s="45"/>
      <c r="H14" s="266"/>
      <c r="I14" s="186"/>
      <c r="J14" s="250"/>
      <c r="K14" s="251"/>
      <c r="L14" s="7"/>
    </row>
    <row r="15" spans="1:12" s="246" customFormat="1" ht="18.5">
      <c r="A15" s="21" t="s">
        <v>82</v>
      </c>
      <c r="B15" s="415">
        <v>25</v>
      </c>
      <c r="C15" s="185"/>
      <c r="D15" s="126"/>
      <c r="E15" s="46">
        <f>D15*C15</f>
        <v>0</v>
      </c>
      <c r="F15" s="244">
        <f t="shared" ref="F15:F22" si="8">IFERROR((E15*$B$50)/(1-(1+$B$50)^-$B15),0)</f>
        <v>0</v>
      </c>
      <c r="G15" s="43"/>
      <c r="H15" s="184"/>
      <c r="I15" s="106"/>
      <c r="J15" s="81">
        <f t="shared" ref="J15:J22" si="9">H15*I15</f>
        <v>0</v>
      </c>
      <c r="K15" s="249">
        <f t="shared" ref="K15:K22" si="10">IFERROR((J15*$B$50)/(1-(1+$B$50)^-$B15),0)</f>
        <v>0</v>
      </c>
      <c r="L15" s="16"/>
    </row>
    <row r="16" spans="1:12" s="246" customFormat="1" ht="18.5">
      <c r="A16" s="21" t="s">
        <v>83</v>
      </c>
      <c r="B16" s="415">
        <v>20</v>
      </c>
      <c r="C16" s="185"/>
      <c r="D16" s="126"/>
      <c r="E16" s="46">
        <f t="shared" ref="E16:E22" si="11">C16*D16</f>
        <v>0</v>
      </c>
      <c r="F16" s="244">
        <f t="shared" si="8"/>
        <v>0</v>
      </c>
      <c r="G16" s="17"/>
      <c r="H16" s="184"/>
      <c r="I16" s="106"/>
      <c r="J16" s="81">
        <f t="shared" ref="J16" si="12">H16*I16</f>
        <v>0</v>
      </c>
      <c r="K16" s="249">
        <f t="shared" si="10"/>
        <v>0</v>
      </c>
      <c r="L16" s="16"/>
    </row>
    <row r="17" spans="1:12" s="246" customFormat="1" ht="18.5">
      <c r="A17" s="15" t="s">
        <v>84</v>
      </c>
      <c r="B17" s="415">
        <v>20</v>
      </c>
      <c r="C17" s="185"/>
      <c r="D17" s="126"/>
      <c r="E17" s="46">
        <f t="shared" si="11"/>
        <v>0</v>
      </c>
      <c r="F17" s="244">
        <f t="shared" si="8"/>
        <v>0</v>
      </c>
      <c r="G17" s="43"/>
      <c r="H17" s="184"/>
      <c r="I17" s="106"/>
      <c r="J17" s="81">
        <f t="shared" si="9"/>
        <v>0</v>
      </c>
      <c r="K17" s="249">
        <f t="shared" si="10"/>
        <v>0</v>
      </c>
      <c r="L17" s="16"/>
    </row>
    <row r="18" spans="1:12" s="246" customFormat="1" ht="18.5">
      <c r="A18" s="21" t="s">
        <v>85</v>
      </c>
      <c r="B18" s="415">
        <v>10</v>
      </c>
      <c r="C18" s="185"/>
      <c r="D18" s="126"/>
      <c r="E18" s="46">
        <f t="shared" si="11"/>
        <v>0</v>
      </c>
      <c r="F18" s="244">
        <f t="shared" si="8"/>
        <v>0</v>
      </c>
      <c r="G18" s="17"/>
      <c r="H18" s="184"/>
      <c r="I18" s="106"/>
      <c r="J18" s="81">
        <f t="shared" ref="J18" si="13">H18*I18</f>
        <v>0</v>
      </c>
      <c r="K18" s="249">
        <f t="shared" si="10"/>
        <v>0</v>
      </c>
      <c r="L18" s="16"/>
    </row>
    <row r="19" spans="1:12" s="246" customFormat="1" ht="18.5">
      <c r="A19" s="15" t="s">
        <v>86</v>
      </c>
      <c r="B19" s="415">
        <v>25</v>
      </c>
      <c r="C19" s="185"/>
      <c r="D19" s="126"/>
      <c r="E19" s="46">
        <f t="shared" si="11"/>
        <v>0</v>
      </c>
      <c r="F19" s="244">
        <f t="shared" si="8"/>
        <v>0</v>
      </c>
      <c r="G19" s="17"/>
      <c r="H19" s="184"/>
      <c r="I19" s="106"/>
      <c r="J19" s="81">
        <f t="shared" si="9"/>
        <v>0</v>
      </c>
      <c r="K19" s="249">
        <f t="shared" si="10"/>
        <v>0</v>
      </c>
      <c r="L19" s="16"/>
    </row>
    <row r="20" spans="1:12" s="246" customFormat="1" ht="18.5">
      <c r="A20" s="15"/>
      <c r="B20" s="415"/>
      <c r="C20" s="185"/>
      <c r="D20" s="126"/>
      <c r="E20" s="46">
        <f t="shared" si="11"/>
        <v>0</v>
      </c>
      <c r="F20" s="244">
        <f t="shared" si="8"/>
        <v>0</v>
      </c>
      <c r="G20" s="17"/>
      <c r="H20" s="184"/>
      <c r="I20" s="106"/>
      <c r="J20" s="81">
        <f t="shared" si="9"/>
        <v>0</v>
      </c>
      <c r="K20" s="249">
        <f t="shared" si="10"/>
        <v>0</v>
      </c>
      <c r="L20" s="16"/>
    </row>
    <row r="21" spans="1:12" s="246" customFormat="1" ht="18.5">
      <c r="A21" s="15"/>
      <c r="B21" s="415"/>
      <c r="C21" s="185"/>
      <c r="D21" s="126"/>
      <c r="E21" s="46">
        <f t="shared" si="11"/>
        <v>0</v>
      </c>
      <c r="F21" s="244">
        <f t="shared" si="8"/>
        <v>0</v>
      </c>
      <c r="G21" s="17"/>
      <c r="H21" s="184"/>
      <c r="I21" s="106"/>
      <c r="J21" s="81">
        <f t="shared" ref="J21" si="14">H21*I21</f>
        <v>0</v>
      </c>
      <c r="K21" s="249">
        <f t="shared" si="10"/>
        <v>0</v>
      </c>
      <c r="L21" s="16"/>
    </row>
    <row r="22" spans="1:12" s="246" customFormat="1" ht="18.5">
      <c r="A22" s="15"/>
      <c r="B22" s="415"/>
      <c r="C22" s="185"/>
      <c r="D22" s="126"/>
      <c r="E22" s="46">
        <f t="shared" si="11"/>
        <v>0</v>
      </c>
      <c r="F22" s="244">
        <f t="shared" si="8"/>
        <v>0</v>
      </c>
      <c r="G22" s="17"/>
      <c r="H22" s="184"/>
      <c r="I22" s="106"/>
      <c r="J22" s="81">
        <f t="shared" si="9"/>
        <v>0</v>
      </c>
      <c r="K22" s="249">
        <f t="shared" si="10"/>
        <v>0</v>
      </c>
      <c r="L22" s="16"/>
    </row>
    <row r="23" spans="1:12">
      <c r="A23" s="187" t="s">
        <v>22</v>
      </c>
      <c r="B23" s="188"/>
      <c r="C23" s="263"/>
      <c r="D23" s="264"/>
      <c r="E23" s="243"/>
      <c r="F23" s="243"/>
      <c r="G23" s="189"/>
      <c r="H23" s="267"/>
      <c r="I23" s="190"/>
      <c r="J23" s="252"/>
      <c r="K23" s="253"/>
      <c r="L23" s="7"/>
    </row>
    <row r="24" spans="1:12" s="246" customFormat="1" ht="18.5">
      <c r="A24" s="15" t="s">
        <v>87</v>
      </c>
      <c r="B24" s="415">
        <v>15</v>
      </c>
      <c r="C24" s="185"/>
      <c r="D24" s="126"/>
      <c r="E24" s="46">
        <f>D24*C24</f>
        <v>0</v>
      </c>
      <c r="F24" s="244">
        <f>IFERROR((E24*$B$50)/(1-(1+$B$50)^-$B24),0)</f>
        <v>0</v>
      </c>
      <c r="G24" s="17"/>
      <c r="H24" s="184"/>
      <c r="I24" s="468"/>
      <c r="J24" s="81">
        <f t="shared" ref="J24:J27" si="15">H24*I24</f>
        <v>0</v>
      </c>
      <c r="K24" s="249">
        <f>IFERROR((J24*$B$50)/(1-(1+$B$50)^-$B24),0)</f>
        <v>0</v>
      </c>
      <c r="L24" s="16"/>
    </row>
    <row r="25" spans="1:12" s="246" customFormat="1" ht="18.5">
      <c r="A25" s="123"/>
      <c r="B25" s="415"/>
      <c r="C25" s="185"/>
      <c r="D25" s="126"/>
      <c r="E25" s="46">
        <f>D25*C25</f>
        <v>0</v>
      </c>
      <c r="F25" s="244">
        <f>IFERROR((E25*$B$50)/(1-(1+$B$50)^-$B25),0)</f>
        <v>0</v>
      </c>
      <c r="G25" s="17"/>
      <c r="H25" s="184"/>
      <c r="I25" s="468"/>
      <c r="J25" s="81">
        <f t="shared" si="15"/>
        <v>0</v>
      </c>
      <c r="K25" s="249">
        <f>IFERROR((J25*$B$50)/(1-(1+$B$50)^-$B25),0)</f>
        <v>0</v>
      </c>
      <c r="L25" s="16"/>
    </row>
    <row r="26" spans="1:12" s="246" customFormat="1" ht="18.5">
      <c r="A26" s="15"/>
      <c r="B26" s="415"/>
      <c r="C26" s="185"/>
      <c r="D26" s="126"/>
      <c r="E26" s="46">
        <f>C26*D26</f>
        <v>0</v>
      </c>
      <c r="F26" s="244">
        <f>IFERROR((E26*$B$50)/(1-(1+$B$50)^-$B26),0)</f>
        <v>0</v>
      </c>
      <c r="G26" s="17"/>
      <c r="H26" s="184"/>
      <c r="I26" s="468"/>
      <c r="J26" s="81">
        <f t="shared" ref="J26" si="16">H26*I26</f>
        <v>0</v>
      </c>
      <c r="K26" s="249">
        <f>IFERROR((J26*$B$50)/(1-(1+$B$50)^-$B26),0)</f>
        <v>0</v>
      </c>
      <c r="L26" s="16"/>
    </row>
    <row r="27" spans="1:12" s="246" customFormat="1" ht="18.5">
      <c r="A27" s="123"/>
      <c r="B27" s="415"/>
      <c r="C27" s="185"/>
      <c r="D27" s="126"/>
      <c r="E27" s="46">
        <f>C27*D27</f>
        <v>0</v>
      </c>
      <c r="F27" s="244">
        <f>IFERROR((E27*$B$50)/(1-(1+$B$50)^-$B27),0)</f>
        <v>0</v>
      </c>
      <c r="G27" s="17"/>
      <c r="H27" s="184"/>
      <c r="I27" s="468"/>
      <c r="J27" s="81">
        <f t="shared" si="15"/>
        <v>0</v>
      </c>
      <c r="K27" s="249">
        <f>IFERROR((J27*$B$50)/(1-(1+$B$50)^-$B27),0)</f>
        <v>0</v>
      </c>
      <c r="L27" s="16"/>
    </row>
    <row r="28" spans="1:12">
      <c r="A28" s="187" t="s">
        <v>88</v>
      </c>
      <c r="B28" s="188"/>
      <c r="C28" s="263"/>
      <c r="D28" s="264"/>
      <c r="E28" s="243"/>
      <c r="F28" s="243"/>
      <c r="G28" s="189"/>
      <c r="H28" s="267"/>
      <c r="I28" s="190"/>
      <c r="J28" s="252"/>
      <c r="K28" s="253"/>
      <c r="L28" s="7"/>
    </row>
    <row r="29" spans="1:12" s="246" customFormat="1" ht="18.5">
      <c r="A29" s="15" t="s">
        <v>89</v>
      </c>
      <c r="B29" s="415">
        <v>25</v>
      </c>
      <c r="C29" s="185"/>
      <c r="D29" s="126"/>
      <c r="E29" s="46">
        <f>D29*C29</f>
        <v>0</v>
      </c>
      <c r="F29" s="244">
        <f>IFERROR((E29*$B$50)/(1-(1+$B$50)^-$B29),0)</f>
        <v>0</v>
      </c>
      <c r="G29" s="17"/>
      <c r="H29" s="184"/>
      <c r="I29" s="106"/>
      <c r="J29" s="81">
        <f t="shared" ref="J29:J32" si="17">H29*I29</f>
        <v>0</v>
      </c>
      <c r="K29" s="249">
        <f>IFERROR((J29*$B$50)/(1-(1+$B$50)^-$B29),0)</f>
        <v>0</v>
      </c>
      <c r="L29" s="16"/>
    </row>
    <row r="30" spans="1:12" s="246" customFormat="1" ht="18.5">
      <c r="A30" s="15"/>
      <c r="B30" s="415"/>
      <c r="C30" s="185"/>
      <c r="D30" s="104"/>
      <c r="E30" s="46">
        <f>D30*C30</f>
        <v>0</v>
      </c>
      <c r="F30" s="244">
        <f>IFERROR((E30*$B$50)/(1-(1+$B$50)^-$B30),0)</f>
        <v>0</v>
      </c>
      <c r="G30" s="17"/>
      <c r="H30" s="184"/>
      <c r="I30" s="106"/>
      <c r="J30" s="81">
        <f t="shared" si="17"/>
        <v>0</v>
      </c>
      <c r="K30" s="249">
        <f>IFERROR((J30*$B$50)/(1-(1+$B$50)^-$B30),0)</f>
        <v>0</v>
      </c>
      <c r="L30" s="16"/>
    </row>
    <row r="31" spans="1:12" s="246" customFormat="1" ht="18.5">
      <c r="A31" s="15"/>
      <c r="B31" s="415"/>
      <c r="C31" s="185"/>
      <c r="D31" s="104"/>
      <c r="E31" s="46">
        <f>C31*D31</f>
        <v>0</v>
      </c>
      <c r="F31" s="244">
        <f>IFERROR((E31*$B$50)/(1-(1+$B$50)^-$B31),0)</f>
        <v>0</v>
      </c>
      <c r="G31" s="17"/>
      <c r="H31" s="184"/>
      <c r="I31" s="106"/>
      <c r="J31" s="81">
        <f t="shared" si="17"/>
        <v>0</v>
      </c>
      <c r="K31" s="249">
        <f>IFERROR((J31*$B$50)/(1-(1+$B$50)^-$B31),0)</f>
        <v>0</v>
      </c>
      <c r="L31" s="16"/>
    </row>
    <row r="32" spans="1:12" s="246" customFormat="1" ht="18.5">
      <c r="A32" s="15"/>
      <c r="B32" s="415"/>
      <c r="C32" s="185"/>
      <c r="D32" s="104"/>
      <c r="E32" s="46">
        <f>C32*D32</f>
        <v>0</v>
      </c>
      <c r="F32" s="244">
        <f>IFERROR((E32*$B$50)/(1-(1+$B$50)^-$B36),0)</f>
        <v>0</v>
      </c>
      <c r="G32" s="17"/>
      <c r="H32" s="184"/>
      <c r="I32" s="106"/>
      <c r="J32" s="81">
        <f t="shared" si="17"/>
        <v>0</v>
      </c>
      <c r="K32" s="249">
        <f>IFERROR((J32*$B$50)/(1-(1+$B$50)^-$B32),0)</f>
        <v>0</v>
      </c>
      <c r="L32" s="16"/>
    </row>
    <row r="33" spans="1:12">
      <c r="A33" s="187" t="s">
        <v>24</v>
      </c>
      <c r="B33" s="188"/>
      <c r="C33" s="263"/>
      <c r="D33" s="264"/>
      <c r="E33" s="243"/>
      <c r="F33" s="243"/>
      <c r="G33" s="189"/>
      <c r="H33" s="267"/>
      <c r="I33" s="190"/>
      <c r="J33" s="252"/>
      <c r="K33" s="253"/>
      <c r="L33" s="7"/>
    </row>
    <row r="34" spans="1:12" s="246" customFormat="1" ht="18.5">
      <c r="A34" s="15" t="s">
        <v>90</v>
      </c>
      <c r="B34" s="415">
        <v>5</v>
      </c>
      <c r="C34" s="185"/>
      <c r="D34" s="126"/>
      <c r="E34" s="46">
        <f>C34*D34</f>
        <v>0</v>
      </c>
      <c r="F34" s="244">
        <f>IFERROR((E34*$B$50)/(1-(1+$B$50)^-$B34),0)</f>
        <v>0</v>
      </c>
      <c r="G34" s="17"/>
      <c r="H34" s="184"/>
      <c r="I34" s="106"/>
      <c r="J34" s="81">
        <f>H34*I34</f>
        <v>0</v>
      </c>
      <c r="K34" s="249">
        <f>IFERROR((J34*$B$50)/(1-(1+$B$50)^-$B34),0)</f>
        <v>0</v>
      </c>
      <c r="L34" s="16"/>
    </row>
    <row r="35" spans="1:12" s="246" customFormat="1" ht="18.5">
      <c r="A35" s="15"/>
      <c r="B35" s="415"/>
      <c r="C35" s="185"/>
      <c r="D35" s="104"/>
      <c r="E35" s="46">
        <f>C35*D35</f>
        <v>0</v>
      </c>
      <c r="F35" s="244">
        <f>IFERROR((E35*$B$50)/(1-(1+$B$50)^-$B35),0)</f>
        <v>0</v>
      </c>
      <c r="G35" s="17"/>
      <c r="H35" s="184"/>
      <c r="I35" s="106"/>
      <c r="J35" s="81">
        <f>H35*I35</f>
        <v>0</v>
      </c>
      <c r="K35" s="249">
        <f>IFERROR((J35*$B$50)/(1-(1+$B$50)^-$B35),0)</f>
        <v>0</v>
      </c>
      <c r="L35" s="16"/>
    </row>
    <row r="36" spans="1:12" s="246" customFormat="1" ht="18.5">
      <c r="A36" s="15"/>
      <c r="B36" s="415"/>
      <c r="C36" s="185"/>
      <c r="D36" s="126"/>
      <c r="E36" s="46">
        <f>C36*D36</f>
        <v>0</v>
      </c>
      <c r="F36" s="244">
        <f>IFERROR((E36*$B$50)/(1-(1+$B$50)^-$B36),0)</f>
        <v>0</v>
      </c>
      <c r="G36" s="17"/>
      <c r="H36" s="184"/>
      <c r="I36" s="106"/>
      <c r="J36" s="81">
        <f>H36*I36</f>
        <v>0</v>
      </c>
      <c r="K36" s="249">
        <f>IFERROR((J36*$B$50)/(1-(1+$B$50)^-$B36),0)</f>
        <v>0</v>
      </c>
      <c r="L36" s="16"/>
    </row>
    <row r="37" spans="1:12">
      <c r="A37" s="187" t="s">
        <v>25</v>
      </c>
      <c r="B37" s="188"/>
      <c r="C37" s="263"/>
      <c r="D37" s="264"/>
      <c r="E37" s="243"/>
      <c r="F37" s="243"/>
      <c r="G37" s="189"/>
      <c r="H37" s="268"/>
      <c r="I37" s="191"/>
      <c r="J37" s="254"/>
      <c r="K37" s="255"/>
      <c r="L37" s="192"/>
    </row>
    <row r="38" spans="1:12" s="246" customFormat="1" ht="18.5">
      <c r="A38" s="15" t="s">
        <v>91</v>
      </c>
      <c r="B38" s="415">
        <v>10</v>
      </c>
      <c r="C38" s="185"/>
      <c r="D38" s="126"/>
      <c r="E38" s="46">
        <f>D38*C38</f>
        <v>0</v>
      </c>
      <c r="F38" s="244">
        <f>IFERROR((E38*$B$50)/(1-(1+$B$50)^-$B38),0)</f>
        <v>0</v>
      </c>
      <c r="G38" s="17"/>
      <c r="H38" s="184"/>
      <c r="I38" s="106"/>
      <c r="J38" s="81">
        <f t="shared" ref="J38:J42" si="18">H38*I38</f>
        <v>0</v>
      </c>
      <c r="K38" s="249">
        <f>IFERROR((J38*$B$50)/(1-(1+$B$50)^-$B38),0)</f>
        <v>0</v>
      </c>
      <c r="L38" s="16"/>
    </row>
    <row r="39" spans="1:12" s="246" customFormat="1" ht="18.5">
      <c r="A39" s="15" t="s">
        <v>92</v>
      </c>
      <c r="B39" s="415">
        <v>5</v>
      </c>
      <c r="C39" s="185"/>
      <c r="D39" s="126"/>
      <c r="E39" s="46">
        <f>D39*C39</f>
        <v>0</v>
      </c>
      <c r="F39" s="244">
        <f>IFERROR((E39*$B$50)/(1-(1+$B$50)^-$B39),0)</f>
        <v>0</v>
      </c>
      <c r="G39" s="17"/>
      <c r="H39" s="184"/>
      <c r="I39" s="106"/>
      <c r="J39" s="81">
        <f t="shared" si="18"/>
        <v>0</v>
      </c>
      <c r="K39" s="249">
        <f>IFERROR((J39*$B$50)/(1-(1+$B$50)^-$B39),0)</f>
        <v>0</v>
      </c>
      <c r="L39" s="16"/>
    </row>
    <row r="40" spans="1:12" s="246" customFormat="1" ht="18.5">
      <c r="B40" s="415"/>
      <c r="C40" s="185"/>
      <c r="D40" s="126"/>
      <c r="E40" s="46">
        <f>D40*C40</f>
        <v>0</v>
      </c>
      <c r="F40" s="244">
        <f>IFERROR((E40*$B$50)/(1-(1+$B$50)^-$B40),0)</f>
        <v>0</v>
      </c>
      <c r="G40" s="17"/>
      <c r="H40" s="184"/>
      <c r="I40" s="106"/>
      <c r="J40" s="81">
        <f t="shared" si="18"/>
        <v>0</v>
      </c>
      <c r="K40" s="249">
        <f>IFERROR((J40*$B$50)/(1-(1+$B$50)^-$B40),0)</f>
        <v>0</v>
      </c>
      <c r="L40" s="16"/>
    </row>
    <row r="41" spans="1:12" s="246" customFormat="1" ht="18.5">
      <c r="A41" s="15"/>
      <c r="B41" s="415"/>
      <c r="C41" s="185"/>
      <c r="D41" s="126"/>
      <c r="E41" s="46">
        <f>D41*C41</f>
        <v>0</v>
      </c>
      <c r="F41" s="244">
        <f>IFERROR((E41*$B$50)/(1-(1+$B$50)^-$B41),0)</f>
        <v>0</v>
      </c>
      <c r="G41" s="17"/>
      <c r="H41" s="184"/>
      <c r="I41" s="106"/>
      <c r="J41" s="81">
        <f t="shared" si="18"/>
        <v>0</v>
      </c>
      <c r="K41" s="249">
        <f>IFERROR((J41*$B$50)/(1-(1+$B$50)^-$B41),0)</f>
        <v>0</v>
      </c>
      <c r="L41" s="16"/>
    </row>
    <row r="42" spans="1:12" s="195" customFormat="1" ht="18.5">
      <c r="A42" s="15"/>
      <c r="B42" s="415"/>
      <c r="C42" s="185"/>
      <c r="D42" s="104"/>
      <c r="E42" s="46">
        <f>D42*C42</f>
        <v>0</v>
      </c>
      <c r="F42" s="436">
        <f>IFERROR((E42*$B$50)/(1-(1+$B$50)^-$B42),0)</f>
        <v>0</v>
      </c>
      <c r="G42" s="437"/>
      <c r="H42" s="184"/>
      <c r="I42" s="108"/>
      <c r="J42" s="81">
        <f t="shared" si="18"/>
        <v>0</v>
      </c>
      <c r="K42" s="249">
        <f>IFERROR((J42*$B$50)/(1-(1+$B$50)^-$B42),0)</f>
        <v>0</v>
      </c>
      <c r="L42" s="16"/>
    </row>
    <row r="43" spans="1:12">
      <c r="A43" s="187" t="s">
        <v>26</v>
      </c>
      <c r="B43" s="188"/>
      <c r="C43" s="433"/>
      <c r="D43" s="434"/>
      <c r="E43" s="435"/>
      <c r="F43" s="243"/>
      <c r="G43" s="189"/>
      <c r="H43" s="438"/>
      <c r="I43" s="190"/>
      <c r="J43" s="439"/>
      <c r="K43" s="440"/>
      <c r="L43" s="441"/>
    </row>
    <row r="44" spans="1:12" s="246" customFormat="1" ht="18.5">
      <c r="A44" s="15" t="s">
        <v>93</v>
      </c>
      <c r="B44" s="415">
        <v>25</v>
      </c>
      <c r="C44" s="185"/>
      <c r="D44" s="126"/>
      <c r="E44" s="46">
        <f>D44*C44</f>
        <v>0</v>
      </c>
      <c r="F44" s="244">
        <f>IFERROR((E44*$B$50)/(1-(1+$B$50)^-$B44),0)</f>
        <v>0</v>
      </c>
      <c r="G44" s="17"/>
      <c r="H44" s="184"/>
      <c r="I44" s="106"/>
      <c r="J44" s="81">
        <f>H44*I44</f>
        <v>0</v>
      </c>
      <c r="K44" s="249">
        <f>IFERROR((J44*$B$50)/(1-(1+$B$50)^-$B44),0)</f>
        <v>0</v>
      </c>
      <c r="L44" s="16"/>
    </row>
    <row r="45" spans="1:12" s="246" customFormat="1" ht="18.5">
      <c r="A45" s="15"/>
      <c r="B45" s="415"/>
      <c r="C45" s="185"/>
      <c r="D45" s="126"/>
      <c r="E45" s="46">
        <f>D45*C45</f>
        <v>0</v>
      </c>
      <c r="F45" s="244">
        <f>IFERROR((E45*$B$50)/(1-(1+$B$50)^-$B45),0)</f>
        <v>0</v>
      </c>
      <c r="G45" s="17"/>
      <c r="H45" s="184"/>
      <c r="I45" s="106"/>
      <c r="J45" s="81">
        <f>H45*I45</f>
        <v>0</v>
      </c>
      <c r="K45" s="249">
        <f>IFERROR((J45*$B$50)/(1-(1+$B$50)^-$B45),0)</f>
        <v>0</v>
      </c>
      <c r="L45" s="16"/>
    </row>
    <row r="46" spans="1:12" s="246" customFormat="1" ht="18.5">
      <c r="A46" s="15"/>
      <c r="B46" s="415"/>
      <c r="C46" s="185"/>
      <c r="D46" s="126"/>
      <c r="E46" s="46">
        <f>D46*C46</f>
        <v>0</v>
      </c>
      <c r="F46" s="244">
        <f>IFERROR((E46*$B$50)/(1-(1+$B$50)^-$B46),0)</f>
        <v>0</v>
      </c>
      <c r="G46" s="17"/>
      <c r="H46" s="184"/>
      <c r="I46" s="106"/>
      <c r="J46" s="81">
        <f>H46*I46</f>
        <v>0</v>
      </c>
      <c r="K46" s="249">
        <f>IFERROR((J46*$B$50)/(1-(1+$B$50)^-$B46),0)</f>
        <v>0</v>
      </c>
      <c r="L46" s="16"/>
    </row>
    <row r="47" spans="1:12" s="246" customFormat="1" ht="18.5">
      <c r="A47" s="15"/>
      <c r="B47" s="415"/>
      <c r="C47" s="185"/>
      <c r="D47" s="126"/>
      <c r="E47" s="46">
        <f>D47*C47</f>
        <v>0</v>
      </c>
      <c r="F47" s="244">
        <f>IFERROR((E47*$B$50)/(1-(1+$B$50)^-$B47),0)</f>
        <v>0</v>
      </c>
      <c r="G47" s="17"/>
      <c r="H47" s="184"/>
      <c r="I47" s="106"/>
      <c r="J47" s="81">
        <f>H47*I47</f>
        <v>0</v>
      </c>
      <c r="K47" s="249">
        <f>IFERROR((J47*$B$50)/(1-(1+$B$50)^-$B47),0)</f>
        <v>0</v>
      </c>
      <c r="L47" s="16"/>
    </row>
    <row r="48" spans="1:12" s="195" customFormat="1" ht="19" thickBot="1">
      <c r="A48" s="15"/>
      <c r="B48" s="415"/>
      <c r="C48" s="193"/>
      <c r="D48" s="109"/>
      <c r="E48" s="48">
        <f>D48*C48</f>
        <v>0</v>
      </c>
      <c r="F48" s="245">
        <f>IFERROR((E48*$B$50)/(1-(1+$B$50)^-$B48),0)</f>
        <v>0</v>
      </c>
      <c r="G48" s="41"/>
      <c r="H48" s="194"/>
      <c r="I48" s="111"/>
      <c r="J48" s="82">
        <f>H48*I48</f>
        <v>0</v>
      </c>
      <c r="K48" s="256">
        <f>IFERROR((J48*$B$50)/(1-(1+$B$50)^-$B48),0)</f>
        <v>0</v>
      </c>
      <c r="L48" s="30"/>
    </row>
    <row r="49" spans="1:12" s="195" customFormat="1" ht="18.5">
      <c r="C49" s="196"/>
      <c r="D49" s="197" t="s">
        <v>94</v>
      </c>
      <c r="E49" s="83">
        <f>SUM(E6:E48)</f>
        <v>0</v>
      </c>
      <c r="F49" s="83">
        <f>SUM(F6:F48)</f>
        <v>0</v>
      </c>
      <c r="H49" s="198"/>
      <c r="I49" s="152" t="s">
        <v>94</v>
      </c>
      <c r="J49" s="50">
        <f>SUM(J6:J48)</f>
        <v>0</v>
      </c>
      <c r="K49" s="50">
        <f>SUM(K6:K48)</f>
        <v>0</v>
      </c>
      <c r="L49" s="176"/>
    </row>
    <row r="50" spans="1:12">
      <c r="A50" s="123" t="s">
        <v>95</v>
      </c>
      <c r="B50" s="477">
        <v>0.08</v>
      </c>
    </row>
    <row r="51" spans="1:12" ht="15" thickBot="1"/>
    <row r="52" spans="1:12" ht="29">
      <c r="A52" s="505" t="s">
        <v>96</v>
      </c>
      <c r="B52" s="199" t="s">
        <v>27</v>
      </c>
      <c r="C52" s="525" t="s">
        <v>97</v>
      </c>
    </row>
    <row r="53" spans="1:12">
      <c r="A53" s="506" t="s">
        <v>20</v>
      </c>
      <c r="B53" s="257">
        <f>SUM(F6:F13)</f>
        <v>0</v>
      </c>
      <c r="C53" s="258">
        <f>SUM(K6:K13)</f>
        <v>0</v>
      </c>
    </row>
    <row r="54" spans="1:12">
      <c r="A54" s="506" t="s">
        <v>21</v>
      </c>
      <c r="B54" s="257">
        <f>SUM(F15:F22)</f>
        <v>0</v>
      </c>
      <c r="C54" s="258">
        <f>SUM(K15:K22)</f>
        <v>0</v>
      </c>
    </row>
    <row r="55" spans="1:12">
      <c r="A55" s="506" t="s">
        <v>22</v>
      </c>
      <c r="B55" s="257">
        <f>SUM(F24:F27)</f>
        <v>0</v>
      </c>
      <c r="C55" s="258">
        <f>SUM(K24:K27)</f>
        <v>0</v>
      </c>
    </row>
    <row r="56" spans="1:12">
      <c r="A56" s="506" t="s">
        <v>23</v>
      </c>
      <c r="B56" s="257">
        <f>SUM(F29:F32)</f>
        <v>0</v>
      </c>
      <c r="C56" s="258">
        <f>SUM(K29:K32)</f>
        <v>0</v>
      </c>
    </row>
    <row r="57" spans="1:12">
      <c r="A57" s="507" t="s">
        <v>24</v>
      </c>
      <c r="B57" s="259">
        <f>SUM(F34:F36)</f>
        <v>0</v>
      </c>
      <c r="C57" s="260">
        <f>SUM(K34:K36)</f>
        <v>0</v>
      </c>
      <c r="G57" s="200"/>
    </row>
    <row r="58" spans="1:12">
      <c r="A58" s="121" t="s">
        <v>98</v>
      </c>
      <c r="B58" s="259">
        <f>SUM(F38:F42)</f>
        <v>0</v>
      </c>
      <c r="C58" s="260">
        <f>SUM(K38:K42)</f>
        <v>0</v>
      </c>
      <c r="G58" s="200"/>
    </row>
    <row r="59" spans="1:12" ht="15" thickBot="1">
      <c r="A59" s="122" t="s">
        <v>26</v>
      </c>
      <c r="B59" s="261">
        <f>SUM(F44:F48)</f>
        <v>0</v>
      </c>
      <c r="C59" s="262">
        <f>SUM(K44:K48)</f>
        <v>0</v>
      </c>
    </row>
    <row r="60" spans="1:12" ht="15.5">
      <c r="A60" s="201"/>
      <c r="B60" s="201"/>
    </row>
    <row r="63" spans="1:12" s="124" customFormat="1" ht="15.5">
      <c r="A63" s="201"/>
      <c r="B63" s="201"/>
      <c r="C63" s="112"/>
      <c r="D63" s="112"/>
      <c r="E63" s="125"/>
      <c r="F63" s="125"/>
      <c r="G63" s="123"/>
      <c r="H63" s="123"/>
      <c r="I63" s="123"/>
      <c r="J63" s="123"/>
      <c r="K63" s="123"/>
      <c r="L63" s="123"/>
    </row>
    <row r="64" spans="1:12" s="124" customFormat="1" ht="15.5">
      <c r="A64" s="201"/>
      <c r="B64" s="201"/>
      <c r="C64" s="112"/>
      <c r="D64" s="112"/>
      <c r="E64" s="125"/>
      <c r="F64" s="125"/>
      <c r="G64" s="123"/>
      <c r="H64" s="123"/>
      <c r="I64" s="123"/>
      <c r="J64" s="123"/>
      <c r="K64" s="123"/>
      <c r="L64" s="123"/>
    </row>
    <row r="66" spans="1:12" s="124" customFormat="1" ht="15.5">
      <c r="A66" s="201"/>
      <c r="B66" s="201"/>
      <c r="C66" s="112"/>
      <c r="D66" s="112"/>
      <c r="E66" s="125"/>
      <c r="F66" s="125"/>
      <c r="G66" s="123"/>
      <c r="H66" s="123"/>
      <c r="I66" s="123"/>
      <c r="J66" s="123"/>
      <c r="K66" s="123"/>
      <c r="L66" s="123"/>
    </row>
    <row r="67" spans="1:12" s="124" customFormat="1" ht="15.5">
      <c r="A67" s="201"/>
      <c r="B67" s="201"/>
      <c r="C67" s="112"/>
      <c r="D67" s="112"/>
      <c r="E67" s="125"/>
      <c r="F67" s="125"/>
      <c r="G67" s="123"/>
      <c r="H67" s="123"/>
      <c r="I67" s="123"/>
      <c r="J67" s="123"/>
      <c r="K67" s="123"/>
      <c r="L67" s="123"/>
    </row>
  </sheetData>
  <sheetProtection sheet="1" objects="1" scenarios="1"/>
  <mergeCells count="2">
    <mergeCell ref="C3:G3"/>
    <mergeCell ref="H3:L3"/>
  </mergeCells>
  <pageMargins left="0.7" right="0.7" top="0.75" bottom="0.75" header="0.3" footer="0.3"/>
  <pageSetup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M59"/>
  <sheetViews>
    <sheetView showRuler="0" topLeftCell="A18" zoomScale="102" zoomScaleNormal="115" zoomScaleSheetLayoutView="100" workbookViewId="0">
      <selection activeCell="F10" sqref="F10"/>
    </sheetView>
  </sheetViews>
  <sheetFormatPr baseColWidth="10" defaultColWidth="9.1796875" defaultRowHeight="14.5"/>
  <cols>
    <col min="1" max="1" width="56" style="158" customWidth="1"/>
    <col min="2" max="2" width="10.36328125" style="158" customWidth="1"/>
    <col min="3" max="4" width="10.36328125" style="159" customWidth="1"/>
    <col min="5" max="5" width="15.36328125" style="159" customWidth="1"/>
    <col min="6" max="6" width="50.26953125" style="154" customWidth="1"/>
    <col min="7" max="9" width="10.36328125" style="158" customWidth="1"/>
    <col min="10" max="10" width="15.36328125" style="158" customWidth="1"/>
    <col min="11" max="11" width="57" style="158" customWidth="1"/>
    <col min="12" max="16384" width="9.1796875" style="158"/>
  </cols>
  <sheetData>
    <row r="1" spans="1:13" s="123" customFormat="1">
      <c r="C1" s="124"/>
      <c r="D1" s="112"/>
      <c r="E1" s="112"/>
      <c r="F1" s="125"/>
      <c r="G1" s="125"/>
    </row>
    <row r="3" spans="1:13" ht="18.649999999999999" customHeight="1">
      <c r="A3" s="542" t="s">
        <v>99</v>
      </c>
      <c r="B3" s="556" t="s">
        <v>100</v>
      </c>
      <c r="C3" s="557"/>
      <c r="D3" s="557"/>
      <c r="E3" s="557"/>
      <c r="F3" s="558"/>
      <c r="G3" s="553" t="s">
        <v>71</v>
      </c>
      <c r="H3" s="554"/>
      <c r="I3" s="554"/>
      <c r="J3" s="554"/>
      <c r="K3" s="555"/>
    </row>
    <row r="4" spans="1:13" s="269" customFormat="1" ht="58.5" customHeight="1" thickBot="1">
      <c r="A4" s="160" t="s">
        <v>101</v>
      </c>
      <c r="B4" s="513" t="s">
        <v>102</v>
      </c>
      <c r="C4" s="514" t="s">
        <v>187</v>
      </c>
      <c r="D4" s="514" t="s">
        <v>188</v>
      </c>
      <c r="E4" s="515" t="s">
        <v>103</v>
      </c>
      <c r="F4" s="516" t="s">
        <v>76</v>
      </c>
      <c r="G4" s="517" t="s">
        <v>102</v>
      </c>
      <c r="H4" s="518" t="s">
        <v>187</v>
      </c>
      <c r="I4" s="518" t="s">
        <v>189</v>
      </c>
      <c r="J4" s="519" t="s">
        <v>103</v>
      </c>
      <c r="K4" s="520" t="s">
        <v>76</v>
      </c>
      <c r="M4" s="270"/>
    </row>
    <row r="5" spans="1:13" s="269" customFormat="1">
      <c r="A5" s="161" t="s">
        <v>20</v>
      </c>
      <c r="B5" s="283"/>
      <c r="C5" s="475"/>
      <c r="D5" s="475"/>
      <c r="E5" s="162"/>
      <c r="F5" s="163"/>
      <c r="G5" s="284"/>
      <c r="H5" s="467"/>
      <c r="I5" s="467"/>
      <c r="J5" s="164"/>
      <c r="K5" s="165"/>
      <c r="M5" s="270"/>
    </row>
    <row r="6" spans="1:13">
      <c r="A6" s="17" t="s">
        <v>104</v>
      </c>
      <c r="B6" s="358"/>
      <c r="C6" s="464"/>
      <c r="D6" s="464"/>
      <c r="E6" s="46">
        <f>Entretien!B52</f>
        <v>0</v>
      </c>
      <c r="F6" s="27"/>
      <c r="G6" s="105"/>
      <c r="H6" s="468"/>
      <c r="I6" s="468"/>
      <c r="J6" s="81">
        <f>(H6+I6)*G6</f>
        <v>0</v>
      </c>
      <c r="K6" s="25"/>
      <c r="L6" s="154"/>
      <c r="M6" s="221"/>
    </row>
    <row r="7" spans="1:13">
      <c r="A7" s="158" t="s">
        <v>105</v>
      </c>
      <c r="B7" s="548"/>
      <c r="C7" s="104"/>
      <c r="D7" s="549"/>
      <c r="E7" s="46">
        <f>(C7+D7)*B7</f>
        <v>0</v>
      </c>
      <c r="F7" s="23"/>
      <c r="G7" s="105"/>
      <c r="H7" s="468"/>
      <c r="I7" s="469"/>
      <c r="J7" s="81">
        <f>(H7+I7)*G7</f>
        <v>0</v>
      </c>
      <c r="K7" s="24"/>
      <c r="L7" s="154"/>
      <c r="M7" s="221"/>
    </row>
    <row r="8" spans="1:13">
      <c r="A8" s="26" t="s">
        <v>106</v>
      </c>
      <c r="B8" s="548"/>
      <c r="C8" s="104"/>
      <c r="D8" s="549"/>
      <c r="E8" s="46">
        <f>(C8+D8)*B8</f>
        <v>0</v>
      </c>
      <c r="F8" s="23"/>
      <c r="G8" s="105"/>
      <c r="H8" s="468"/>
      <c r="I8" s="469"/>
      <c r="J8" s="81">
        <f>(H8+I8)*G8</f>
        <v>0</v>
      </c>
      <c r="K8" s="24"/>
      <c r="L8" s="154"/>
      <c r="M8" s="221"/>
    </row>
    <row r="9" spans="1:13">
      <c r="A9" s="158" t="s">
        <v>107</v>
      </c>
      <c r="B9" s="548"/>
      <c r="C9" s="104"/>
      <c r="D9" s="549"/>
      <c r="E9" s="46">
        <f t="shared" ref="E9:E12" si="0">(C9+D9)*B9</f>
        <v>0</v>
      </c>
      <c r="F9" s="23"/>
      <c r="G9" s="105"/>
      <c r="H9" s="468"/>
      <c r="I9" s="469"/>
      <c r="J9" s="81">
        <f t="shared" ref="J9:J12" si="1">(H9+I9)*G9</f>
        <v>0</v>
      </c>
      <c r="K9" s="24"/>
      <c r="L9" s="154"/>
      <c r="M9" s="221"/>
    </row>
    <row r="10" spans="1:13">
      <c r="A10" s="17"/>
      <c r="B10" s="548"/>
      <c r="C10" s="104"/>
      <c r="D10" s="549"/>
      <c r="E10" s="46">
        <f t="shared" ref="E10" si="2">(C10+D10)*B10</f>
        <v>0</v>
      </c>
      <c r="F10" s="27"/>
      <c r="G10" s="105"/>
      <c r="H10" s="468"/>
      <c r="I10" s="468"/>
      <c r="J10" s="81">
        <f t="shared" ref="J10" si="3">(H10+I10)*G10</f>
        <v>0</v>
      </c>
      <c r="K10" s="25"/>
      <c r="L10" s="154"/>
      <c r="M10" s="221"/>
    </row>
    <row r="11" spans="1:13">
      <c r="A11" s="17"/>
      <c r="B11" s="548"/>
      <c r="C11" s="104"/>
      <c r="D11" s="549"/>
      <c r="E11" s="46">
        <f t="shared" si="0"/>
        <v>0</v>
      </c>
      <c r="F11" s="27"/>
      <c r="G11" s="105"/>
      <c r="H11" s="468"/>
      <c r="I11" s="468"/>
      <c r="J11" s="81">
        <f t="shared" si="1"/>
        <v>0</v>
      </c>
      <c r="K11" s="25"/>
      <c r="L11" s="154"/>
      <c r="M11" s="221"/>
    </row>
    <row r="12" spans="1:13">
      <c r="B12" s="548"/>
      <c r="C12" s="104"/>
      <c r="D12" s="549"/>
      <c r="E12" s="46">
        <f t="shared" si="0"/>
        <v>0</v>
      </c>
      <c r="F12" s="27"/>
      <c r="G12" s="105"/>
      <c r="H12" s="468"/>
      <c r="I12" s="468"/>
      <c r="J12" s="81">
        <f t="shared" si="1"/>
        <v>0</v>
      </c>
      <c r="K12" s="25"/>
      <c r="L12" s="154"/>
      <c r="M12" s="221"/>
    </row>
    <row r="13" spans="1:13" s="269" customFormat="1">
      <c r="A13" s="508" t="s">
        <v>21</v>
      </c>
      <c r="B13" s="285"/>
      <c r="C13" s="463"/>
      <c r="D13" s="463"/>
      <c r="E13" s="273"/>
      <c r="F13" s="168"/>
      <c r="G13" s="286"/>
      <c r="H13" s="470"/>
      <c r="I13" s="470"/>
      <c r="J13" s="276"/>
      <c r="K13" s="169"/>
      <c r="M13" s="270"/>
    </row>
    <row r="14" spans="1:13">
      <c r="A14" s="17" t="s">
        <v>104</v>
      </c>
      <c r="B14" s="358"/>
      <c r="C14" s="464"/>
      <c r="D14" s="464"/>
      <c r="E14" s="46">
        <f>Entretien!B53</f>
        <v>0</v>
      </c>
      <c r="F14" s="27"/>
      <c r="G14" s="105"/>
      <c r="H14" s="468"/>
      <c r="I14" s="468"/>
      <c r="J14" s="81">
        <f>(H14+I14)*G14</f>
        <v>0</v>
      </c>
      <c r="K14" s="25"/>
      <c r="L14" s="154"/>
      <c r="M14" s="221"/>
    </row>
    <row r="15" spans="1:13">
      <c r="A15" s="17" t="s">
        <v>108</v>
      </c>
      <c r="B15" s="103"/>
      <c r="C15" s="462"/>
      <c r="D15" s="462"/>
      <c r="E15" s="46">
        <f t="shared" ref="E15:E19" si="4">(C15+D15)*B15</f>
        <v>0</v>
      </c>
      <c r="F15" s="27"/>
      <c r="G15" s="105"/>
      <c r="H15" s="468"/>
      <c r="I15" s="468"/>
      <c r="J15" s="81">
        <f t="shared" ref="J15:J22" si="5">(H15+I15)*G15</f>
        <v>0</v>
      </c>
      <c r="K15" s="25"/>
      <c r="L15" s="154"/>
      <c r="M15" s="221"/>
    </row>
    <row r="16" spans="1:13">
      <c r="A16" s="17" t="s">
        <v>109</v>
      </c>
      <c r="B16" s="103"/>
      <c r="C16" s="462"/>
      <c r="D16" s="462"/>
      <c r="E16" s="46">
        <f t="shared" ref="E16:E17" si="6">(C16+D16)*B16</f>
        <v>0</v>
      </c>
      <c r="F16" s="27"/>
      <c r="G16" s="105"/>
      <c r="H16" s="468"/>
      <c r="I16" s="468"/>
      <c r="J16" s="81">
        <f t="shared" ref="J16:J17" si="7">(H16+I16)*G16</f>
        <v>0</v>
      </c>
      <c r="K16" s="25"/>
      <c r="L16" s="154"/>
      <c r="M16" s="221"/>
    </row>
    <row r="17" spans="1:13">
      <c r="A17" s="17"/>
      <c r="B17" s="103"/>
      <c r="C17" s="462"/>
      <c r="D17" s="462"/>
      <c r="E17" s="46">
        <f t="shared" si="6"/>
        <v>0</v>
      </c>
      <c r="F17" s="27"/>
      <c r="G17" s="105"/>
      <c r="H17" s="468"/>
      <c r="I17" s="468"/>
      <c r="J17" s="81">
        <f t="shared" si="7"/>
        <v>0</v>
      </c>
      <c r="K17" s="25"/>
      <c r="L17" s="154"/>
      <c r="M17" s="221"/>
    </row>
    <row r="18" spans="1:13">
      <c r="A18" s="17"/>
      <c r="B18" s="103"/>
      <c r="C18" s="462"/>
      <c r="D18" s="462"/>
      <c r="E18" s="46">
        <f t="shared" si="4"/>
        <v>0</v>
      </c>
      <c r="F18" s="27"/>
      <c r="G18" s="105"/>
      <c r="H18" s="468"/>
      <c r="I18" s="468"/>
      <c r="J18" s="81">
        <f t="shared" si="5"/>
        <v>0</v>
      </c>
      <c r="K18" s="25"/>
      <c r="L18" s="154"/>
      <c r="M18" s="221"/>
    </row>
    <row r="19" spans="1:13">
      <c r="A19" s="17"/>
      <c r="B19" s="103"/>
      <c r="C19" s="462"/>
      <c r="D19" s="462"/>
      <c r="E19" s="46">
        <f t="shared" si="4"/>
        <v>0</v>
      </c>
      <c r="F19" s="27"/>
      <c r="G19" s="105"/>
      <c r="H19" s="468"/>
      <c r="I19" s="468"/>
      <c r="J19" s="81">
        <f t="shared" si="5"/>
        <v>0</v>
      </c>
      <c r="K19" s="25"/>
      <c r="L19" s="154"/>
      <c r="M19" s="221"/>
    </row>
    <row r="20" spans="1:13" s="269" customFormat="1">
      <c r="A20" s="508" t="s">
        <v>22</v>
      </c>
      <c r="B20" s="285"/>
      <c r="C20" s="463"/>
      <c r="D20" s="463"/>
      <c r="E20" s="273"/>
      <c r="F20" s="168"/>
      <c r="G20" s="286"/>
      <c r="H20" s="470"/>
      <c r="I20" s="470"/>
      <c r="J20" s="276"/>
      <c r="K20" s="169"/>
      <c r="M20" s="270"/>
    </row>
    <row r="21" spans="1:13">
      <c r="A21" s="17" t="s">
        <v>104</v>
      </c>
      <c r="B21" s="358"/>
      <c r="C21" s="464"/>
      <c r="D21" s="464"/>
      <c r="E21" s="46">
        <f>Entretien!B54</f>
        <v>0</v>
      </c>
      <c r="F21" s="27"/>
      <c r="G21" s="105"/>
      <c r="H21" s="468"/>
      <c r="I21" s="468"/>
      <c r="J21" s="81">
        <f t="shared" si="5"/>
        <v>0</v>
      </c>
      <c r="K21" s="25"/>
      <c r="L21" s="154"/>
      <c r="M21" s="221"/>
    </row>
    <row r="22" spans="1:13">
      <c r="A22" s="17"/>
      <c r="B22" s="103"/>
      <c r="C22" s="462"/>
      <c r="D22" s="462"/>
      <c r="E22" s="46">
        <f t="shared" ref="E22" si="8">(C22+D22)*B22</f>
        <v>0</v>
      </c>
      <c r="F22" s="27"/>
      <c r="G22" s="105"/>
      <c r="H22" s="468"/>
      <c r="I22" s="468"/>
      <c r="J22" s="81">
        <f t="shared" si="5"/>
        <v>0</v>
      </c>
      <c r="K22" s="25"/>
      <c r="L22" s="154"/>
      <c r="M22" s="221"/>
    </row>
    <row r="23" spans="1:13">
      <c r="A23" s="17"/>
      <c r="B23" s="103"/>
      <c r="C23" s="462"/>
      <c r="D23" s="462"/>
      <c r="E23" s="46">
        <f t="shared" ref="E23:E24" si="9">(C23+D23)*B23</f>
        <v>0</v>
      </c>
      <c r="F23" s="27"/>
      <c r="G23" s="105"/>
      <c r="H23" s="468"/>
      <c r="I23" s="468"/>
      <c r="J23" s="81">
        <f t="shared" ref="J23:J24" si="10">(H23+I23)*G23</f>
        <v>0</v>
      </c>
      <c r="K23" s="25"/>
      <c r="L23" s="154"/>
      <c r="M23" s="221"/>
    </row>
    <row r="24" spans="1:13">
      <c r="A24" s="17"/>
      <c r="B24" s="103"/>
      <c r="C24" s="462"/>
      <c r="D24" s="462"/>
      <c r="E24" s="46">
        <f t="shared" si="9"/>
        <v>0</v>
      </c>
      <c r="F24" s="27"/>
      <c r="G24" s="105"/>
      <c r="H24" s="468"/>
      <c r="I24" s="468"/>
      <c r="J24" s="81">
        <f t="shared" si="10"/>
        <v>0</v>
      </c>
      <c r="K24" s="25"/>
      <c r="L24" s="154"/>
      <c r="M24" s="221"/>
    </row>
    <row r="25" spans="1:13" s="269" customFormat="1">
      <c r="A25" s="508" t="s">
        <v>23</v>
      </c>
      <c r="B25" s="285"/>
      <c r="C25" s="463"/>
      <c r="D25" s="463"/>
      <c r="E25" s="273"/>
      <c r="F25" s="168"/>
      <c r="G25" s="286"/>
      <c r="H25" s="470"/>
      <c r="I25" s="470"/>
      <c r="J25" s="276"/>
      <c r="K25" s="169"/>
      <c r="M25" s="270"/>
    </row>
    <row r="26" spans="1:13">
      <c r="A26" s="17" t="s">
        <v>104</v>
      </c>
      <c r="B26" s="358"/>
      <c r="C26" s="464"/>
      <c r="D26" s="464"/>
      <c r="E26" s="46">
        <f>Entretien!B55</f>
        <v>0</v>
      </c>
      <c r="F26" s="27"/>
      <c r="G26" s="105"/>
      <c r="H26" s="468"/>
      <c r="I26" s="468"/>
      <c r="J26" s="81">
        <f t="shared" ref="J26" si="11">(H26+I26)*G26</f>
        <v>0</v>
      </c>
      <c r="K26" s="25"/>
      <c r="L26" s="154"/>
      <c r="M26" s="221"/>
    </row>
    <row r="27" spans="1:13">
      <c r="A27" s="17" t="s">
        <v>110</v>
      </c>
      <c r="B27" s="103"/>
      <c r="C27" s="462"/>
      <c r="D27" s="462"/>
      <c r="E27" s="46">
        <f t="shared" ref="E27:E30" si="12">(C27+D27)*B27</f>
        <v>0</v>
      </c>
      <c r="F27" s="27"/>
      <c r="G27" s="105"/>
      <c r="H27" s="468"/>
      <c r="I27" s="468"/>
      <c r="J27" s="81">
        <f t="shared" ref="J27:J30" si="13">(H27+I27)*G27</f>
        <v>0</v>
      </c>
      <c r="K27" s="25"/>
      <c r="L27" s="154"/>
      <c r="M27" s="221"/>
    </row>
    <row r="28" spans="1:13">
      <c r="A28" s="17"/>
      <c r="B28" s="103"/>
      <c r="C28" s="462"/>
      <c r="D28" s="462"/>
      <c r="E28" s="46">
        <f t="shared" si="12"/>
        <v>0</v>
      </c>
      <c r="F28" s="27"/>
      <c r="G28" s="105"/>
      <c r="H28" s="468"/>
      <c r="I28" s="468"/>
      <c r="J28" s="81">
        <f t="shared" si="13"/>
        <v>0</v>
      </c>
      <c r="K28" s="25"/>
      <c r="L28" s="154"/>
      <c r="M28" s="221"/>
    </row>
    <row r="29" spans="1:13">
      <c r="A29" s="17"/>
      <c r="B29" s="103"/>
      <c r="C29" s="462"/>
      <c r="D29" s="462"/>
      <c r="E29" s="46">
        <f t="shared" si="12"/>
        <v>0</v>
      </c>
      <c r="F29" s="27"/>
      <c r="G29" s="105"/>
      <c r="H29" s="468"/>
      <c r="I29" s="468"/>
      <c r="J29" s="81">
        <f t="shared" si="13"/>
        <v>0</v>
      </c>
      <c r="K29" s="25"/>
      <c r="L29" s="154"/>
      <c r="M29" s="221"/>
    </row>
    <row r="30" spans="1:13">
      <c r="A30" s="17"/>
      <c r="B30" s="103"/>
      <c r="C30" s="462"/>
      <c r="D30" s="462"/>
      <c r="E30" s="46">
        <f t="shared" si="12"/>
        <v>0</v>
      </c>
      <c r="F30" s="27"/>
      <c r="G30" s="105"/>
      <c r="H30" s="468"/>
      <c r="I30" s="468"/>
      <c r="J30" s="81">
        <f t="shared" si="13"/>
        <v>0</v>
      </c>
      <c r="K30" s="25"/>
      <c r="L30" s="154"/>
      <c r="M30" s="221"/>
    </row>
    <row r="31" spans="1:13">
      <c r="A31" s="4" t="s">
        <v>24</v>
      </c>
      <c r="B31" s="287"/>
      <c r="C31" s="264"/>
      <c r="D31" s="264"/>
      <c r="E31" s="274"/>
      <c r="F31" s="14"/>
      <c r="G31" s="288"/>
      <c r="H31" s="471"/>
      <c r="I31" s="471"/>
      <c r="J31" s="277"/>
      <c r="K31" s="6"/>
      <c r="L31" s="154"/>
      <c r="M31" s="221"/>
    </row>
    <row r="32" spans="1:13">
      <c r="A32" s="17" t="s">
        <v>104</v>
      </c>
      <c r="B32" s="358"/>
      <c r="C32" s="464"/>
      <c r="D32" s="464"/>
      <c r="E32" s="46">
        <f>Entretien!B56</f>
        <v>0</v>
      </c>
      <c r="F32" s="27"/>
      <c r="G32" s="105"/>
      <c r="H32" s="468"/>
      <c r="I32" s="468"/>
      <c r="J32" s="81">
        <f t="shared" ref="J32" si="14">(H32+I32)*G32</f>
        <v>0</v>
      </c>
      <c r="K32" s="25"/>
      <c r="L32" s="154"/>
      <c r="M32" s="221"/>
    </row>
    <row r="33" spans="1:13">
      <c r="A33" s="17" t="s">
        <v>111</v>
      </c>
      <c r="B33" s="103"/>
      <c r="C33" s="462"/>
      <c r="D33" s="462"/>
      <c r="E33" s="46">
        <f>(C33+D33)*B33</f>
        <v>0</v>
      </c>
      <c r="F33" s="27"/>
      <c r="G33" s="105"/>
      <c r="H33" s="468"/>
      <c r="I33" s="468"/>
      <c r="J33" s="81">
        <f t="shared" ref="J33:J46" si="15">(H33+I33)*G33</f>
        <v>0</v>
      </c>
      <c r="K33" s="25"/>
      <c r="L33" s="154"/>
      <c r="M33" s="221"/>
    </row>
    <row r="34" spans="1:13">
      <c r="A34" s="158" t="s">
        <v>112</v>
      </c>
      <c r="B34" s="103"/>
      <c r="C34" s="462"/>
      <c r="D34" s="462"/>
      <c r="E34" s="46">
        <f t="shared" ref="E34:E36" si="16">(C34+D34)*B34</f>
        <v>0</v>
      </c>
      <c r="F34" s="27"/>
      <c r="G34" s="105"/>
      <c r="H34" s="468"/>
      <c r="I34" s="468"/>
      <c r="J34" s="81">
        <f t="shared" si="15"/>
        <v>0</v>
      </c>
      <c r="K34" s="25"/>
      <c r="L34" s="154"/>
      <c r="M34" s="221"/>
    </row>
    <row r="35" spans="1:13">
      <c r="A35" s="17" t="s">
        <v>113</v>
      </c>
      <c r="B35" s="103"/>
      <c r="C35" s="462"/>
      <c r="D35" s="462"/>
      <c r="E35" s="46">
        <f t="shared" si="16"/>
        <v>0</v>
      </c>
      <c r="F35" s="27"/>
      <c r="G35" s="105"/>
      <c r="H35" s="468"/>
      <c r="I35" s="468"/>
      <c r="J35" s="81">
        <f t="shared" si="15"/>
        <v>0</v>
      </c>
      <c r="K35" s="25"/>
      <c r="L35" s="154"/>
      <c r="M35" s="221"/>
    </row>
    <row r="36" spans="1:13">
      <c r="A36" s="17"/>
      <c r="B36" s="103"/>
      <c r="C36" s="462"/>
      <c r="D36" s="462"/>
      <c r="E36" s="46">
        <f t="shared" si="16"/>
        <v>0</v>
      </c>
      <c r="F36" s="27"/>
      <c r="G36" s="105"/>
      <c r="H36" s="468"/>
      <c r="I36" s="468"/>
      <c r="J36" s="81">
        <f t="shared" si="15"/>
        <v>0</v>
      </c>
      <c r="K36" s="25"/>
      <c r="L36" s="154"/>
      <c r="M36" s="221"/>
    </row>
    <row r="37" spans="1:13">
      <c r="A37" s="17"/>
      <c r="B37" s="103"/>
      <c r="C37" s="462"/>
      <c r="D37" s="462"/>
      <c r="E37" s="46">
        <f t="shared" ref="E37" si="17">(C37+D37)*B37</f>
        <v>0</v>
      </c>
      <c r="F37" s="27"/>
      <c r="G37" s="105"/>
      <c r="H37" s="468"/>
      <c r="I37" s="468"/>
      <c r="J37" s="81">
        <f t="shared" ref="J37" si="18">(H37+I37)*G37</f>
        <v>0</v>
      </c>
      <c r="K37" s="25"/>
      <c r="L37" s="154"/>
      <c r="M37" s="221"/>
    </row>
    <row r="38" spans="1:13">
      <c r="A38" s="187" t="s">
        <v>114</v>
      </c>
      <c r="B38" s="287"/>
      <c r="C38" s="264"/>
      <c r="D38" s="264"/>
      <c r="E38" s="79"/>
      <c r="F38" s="14"/>
      <c r="G38" s="288"/>
      <c r="H38" s="471"/>
      <c r="I38" s="471"/>
      <c r="J38" s="80"/>
      <c r="K38" s="6"/>
      <c r="L38" s="154"/>
      <c r="M38" s="221"/>
    </row>
    <row r="39" spans="1:13">
      <c r="A39" s="17" t="s">
        <v>104</v>
      </c>
      <c r="B39" s="358"/>
      <c r="C39" s="464"/>
      <c r="D39" s="464"/>
      <c r="E39" s="46">
        <f>Entretien!B57</f>
        <v>0</v>
      </c>
      <c r="F39" s="27"/>
      <c r="G39" s="105"/>
      <c r="H39" s="468"/>
      <c r="I39" s="468"/>
      <c r="J39" s="81">
        <f>(H39+I39)*G39</f>
        <v>0</v>
      </c>
      <c r="K39" s="25"/>
      <c r="L39" s="154"/>
      <c r="M39" s="221"/>
    </row>
    <row r="40" spans="1:13">
      <c r="A40" s="17" t="s">
        <v>115</v>
      </c>
      <c r="B40" s="103"/>
      <c r="C40" s="462"/>
      <c r="D40" s="462"/>
      <c r="E40" s="46">
        <f>(C40+D40)*B40</f>
        <v>0</v>
      </c>
      <c r="F40" s="37"/>
      <c r="G40" s="107"/>
      <c r="H40" s="472"/>
      <c r="I40" s="472"/>
      <c r="J40" s="81">
        <f t="shared" ref="J40:J41" si="19">(H40+I40)*G40</f>
        <v>0</v>
      </c>
      <c r="K40" s="38"/>
      <c r="L40" s="154"/>
      <c r="M40" s="221"/>
    </row>
    <row r="41" spans="1:13">
      <c r="A41" s="17"/>
      <c r="B41" s="103"/>
      <c r="C41" s="465"/>
      <c r="D41" s="465"/>
      <c r="E41" s="46">
        <f>(C41+D41)*B41</f>
        <v>0</v>
      </c>
      <c r="F41" s="27"/>
      <c r="G41" s="107"/>
      <c r="H41" s="472"/>
      <c r="I41" s="468"/>
      <c r="J41" s="81">
        <f t="shared" si="19"/>
        <v>0</v>
      </c>
      <c r="K41" s="25"/>
      <c r="L41" s="154"/>
      <c r="M41" s="221"/>
    </row>
    <row r="42" spans="1:13">
      <c r="A42" s="17"/>
      <c r="B42" s="166"/>
      <c r="C42" s="462"/>
      <c r="D42" s="462"/>
      <c r="E42" s="418">
        <f>(C42+D42)*B42</f>
        <v>0</v>
      </c>
      <c r="F42" s="23"/>
      <c r="G42" s="105"/>
      <c r="H42" s="468"/>
      <c r="I42" s="469"/>
      <c r="J42" s="432">
        <f t="shared" si="15"/>
        <v>0</v>
      </c>
      <c r="K42" s="24"/>
      <c r="L42" s="154"/>
      <c r="M42" s="221"/>
    </row>
    <row r="43" spans="1:13" s="271" customFormat="1" ht="18.5">
      <c r="A43" s="4" t="s">
        <v>26</v>
      </c>
      <c r="B43" s="287"/>
      <c r="C43" s="264"/>
      <c r="D43" s="264"/>
      <c r="E43" s="79"/>
      <c r="F43" s="14"/>
      <c r="G43" s="288"/>
      <c r="H43" s="471"/>
      <c r="I43" s="471"/>
      <c r="J43" s="80"/>
      <c r="K43" s="6"/>
    </row>
    <row r="44" spans="1:13">
      <c r="A44" s="17" t="s">
        <v>104</v>
      </c>
      <c r="B44" s="358"/>
      <c r="C44" s="464"/>
      <c r="D44" s="464"/>
      <c r="E44" s="46">
        <f>Entretien!B58</f>
        <v>0</v>
      </c>
      <c r="F44" s="27"/>
      <c r="G44" s="105"/>
      <c r="H44" s="468"/>
      <c r="I44" s="468"/>
      <c r="J44" s="81">
        <f t="shared" si="15"/>
        <v>0</v>
      </c>
      <c r="K44" s="25"/>
    </row>
    <row r="45" spans="1:13">
      <c r="A45" s="17"/>
      <c r="B45" s="103"/>
      <c r="C45" s="462"/>
      <c r="D45" s="462"/>
      <c r="E45" s="46">
        <f>(C45+D45)*B45</f>
        <v>0</v>
      </c>
      <c r="F45" s="37"/>
      <c r="G45" s="107"/>
      <c r="H45" s="472"/>
      <c r="I45" s="472"/>
      <c r="J45" s="81">
        <f t="shared" si="15"/>
        <v>0</v>
      </c>
      <c r="K45" s="38"/>
    </row>
    <row r="46" spans="1:13" ht="15" thickBot="1">
      <c r="A46" s="17"/>
      <c r="B46" s="172"/>
      <c r="C46" s="466"/>
      <c r="D46" s="466"/>
      <c r="E46" s="84">
        <f>(C46+D46)*B46</f>
        <v>0</v>
      </c>
      <c r="F46" s="36"/>
      <c r="G46" s="110"/>
      <c r="H46" s="473"/>
      <c r="I46" s="473"/>
      <c r="J46" s="82">
        <f t="shared" si="15"/>
        <v>0</v>
      </c>
      <c r="K46" s="28"/>
    </row>
    <row r="47" spans="1:13" ht="18.5">
      <c r="A47" s="173"/>
      <c r="B47" s="174"/>
      <c r="C47" s="174"/>
      <c r="D47" s="149" t="s">
        <v>94</v>
      </c>
      <c r="E47" s="275">
        <f>SUM(E6:E46)</f>
        <v>0</v>
      </c>
      <c r="F47" s="175"/>
      <c r="G47" s="176"/>
      <c r="H47" s="176"/>
      <c r="I47" s="152" t="s">
        <v>94</v>
      </c>
      <c r="J47" s="278">
        <f>SUM(J6:J46)</f>
        <v>0</v>
      </c>
      <c r="K47" s="177"/>
    </row>
    <row r="48" spans="1:13" ht="15" thickBot="1">
      <c r="A48" s="272"/>
      <c r="B48" s="272"/>
      <c r="C48" s="178"/>
      <c r="D48" s="178"/>
      <c r="E48" s="178" t="s">
        <v>116</v>
      </c>
      <c r="F48" s="179"/>
    </row>
    <row r="49" spans="1:6">
      <c r="A49" s="509" t="s">
        <v>117</v>
      </c>
      <c r="B49" s="460"/>
      <c r="C49" s="178"/>
      <c r="D49" s="178"/>
      <c r="E49" s="178"/>
      <c r="F49" s="179"/>
    </row>
    <row r="50" spans="1:6" ht="15" thickBot="1">
      <c r="A50" s="510" t="s">
        <v>118</v>
      </c>
      <c r="B50" s="488">
        <f>B49/8</f>
        <v>0</v>
      </c>
    </row>
    <row r="51" spans="1:6" ht="15" thickBot="1"/>
    <row r="52" spans="1:6" ht="29">
      <c r="A52" s="505" t="s">
        <v>96</v>
      </c>
      <c r="B52" s="199" t="s">
        <v>27</v>
      </c>
      <c r="C52" s="526" t="s">
        <v>97</v>
      </c>
    </row>
    <row r="53" spans="1:6">
      <c r="A53" s="511" t="s">
        <v>20</v>
      </c>
      <c r="B53" s="279">
        <f>SUM(E6:E12)</f>
        <v>0</v>
      </c>
      <c r="C53" s="280">
        <f>SUM(J6:J12)</f>
        <v>0</v>
      </c>
    </row>
    <row r="54" spans="1:6">
      <c r="A54" s="511" t="s">
        <v>21</v>
      </c>
      <c r="B54" s="279">
        <f>SUM(E14:E19)</f>
        <v>0</v>
      </c>
      <c r="C54" s="280">
        <f>SUM(J14:J19)</f>
        <v>0</v>
      </c>
    </row>
    <row r="55" spans="1:6">
      <c r="A55" s="511" t="s">
        <v>22</v>
      </c>
      <c r="B55" s="279">
        <f>SUM(E21:E24)</f>
        <v>0</v>
      </c>
      <c r="C55" s="280">
        <f>SUM(J20:J24)</f>
        <v>0</v>
      </c>
    </row>
    <row r="56" spans="1:6">
      <c r="A56" s="511" t="s">
        <v>23</v>
      </c>
      <c r="B56" s="279">
        <f>SUM(E26:E30)</f>
        <v>0</v>
      </c>
      <c r="C56" s="280">
        <f>SUM(J26:J30)</f>
        <v>0</v>
      </c>
    </row>
    <row r="57" spans="1:6">
      <c r="A57" s="512" t="s">
        <v>24</v>
      </c>
      <c r="B57" s="279">
        <f>SUM(E32:E37)</f>
        <v>0</v>
      </c>
      <c r="C57" s="280">
        <f>SUM(J31:J37)</f>
        <v>0</v>
      </c>
    </row>
    <row r="58" spans="1:6">
      <c r="A58" s="156" t="s">
        <v>98</v>
      </c>
      <c r="B58" s="279">
        <f>SUM(E39:E42)</f>
        <v>0</v>
      </c>
      <c r="C58" s="280">
        <f>SUM(J38:J42)</f>
        <v>0</v>
      </c>
    </row>
    <row r="59" spans="1:6" ht="15" thickBot="1">
      <c r="A59" s="157" t="s">
        <v>26</v>
      </c>
      <c r="B59" s="281">
        <f>SUM(E44:E46)</f>
        <v>0</v>
      </c>
      <c r="C59" s="282">
        <f>SUM(J43:J46)</f>
        <v>0</v>
      </c>
    </row>
  </sheetData>
  <sheetProtection sheet="1" objects="1" scenarios="1"/>
  <mergeCells count="2">
    <mergeCell ref="B3:F3"/>
    <mergeCell ref="G3:K3"/>
  </mergeCells>
  <pageMargins left="0.7" right="0.7" top="0.75" bottom="0.75" header="0.3" footer="0.3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AFA04-DFAE-42EA-8AB3-BDC5DF5D838F}">
  <dimension ref="A2:K58"/>
  <sheetViews>
    <sheetView zoomScale="80" zoomScaleNormal="80" workbookViewId="0">
      <selection activeCell="A20" sqref="A20"/>
    </sheetView>
  </sheetViews>
  <sheetFormatPr baseColWidth="10" defaultColWidth="8.81640625" defaultRowHeight="14.5"/>
  <cols>
    <col min="1" max="1" width="67.54296875" customWidth="1"/>
    <col min="2" max="2" width="14.26953125" customWidth="1"/>
    <col min="3" max="3" width="13.81640625" customWidth="1"/>
    <col min="4" max="4" width="14.36328125" customWidth="1"/>
    <col min="5" max="5" width="17" customWidth="1"/>
    <col min="6" max="6" width="13" customWidth="1"/>
    <col min="7" max="7" width="15.81640625" customWidth="1"/>
    <col min="8" max="8" width="79.1796875" bestFit="1" customWidth="1"/>
  </cols>
  <sheetData>
    <row r="2" spans="1:11" ht="15.65" customHeight="1">
      <c r="A2" s="384"/>
      <c r="B2" s="385"/>
      <c r="C2" s="385"/>
      <c r="D2" s="386"/>
      <c r="E2" s="387"/>
      <c r="F2" s="388"/>
      <c r="G2" s="386"/>
      <c r="H2" s="387"/>
    </row>
    <row r="3" spans="1:11" s="8" customFormat="1" ht="23.5" customHeight="1">
      <c r="A3" s="94"/>
      <c r="B3" s="559" t="s">
        <v>119</v>
      </c>
      <c r="C3" s="560"/>
      <c r="D3" s="560"/>
      <c r="E3" s="561"/>
      <c r="F3" s="562" t="s">
        <v>120</v>
      </c>
      <c r="G3" s="563"/>
      <c r="H3" s="564" t="s">
        <v>76</v>
      </c>
    </row>
    <row r="4" spans="1:11" s="2" customFormat="1" ht="14.5" customHeight="1">
      <c r="A4" s="567" t="s">
        <v>121</v>
      </c>
      <c r="B4" s="569" t="s">
        <v>190</v>
      </c>
      <c r="C4" s="571" t="s">
        <v>122</v>
      </c>
      <c r="D4" s="571" t="s">
        <v>191</v>
      </c>
      <c r="E4" s="573" t="s">
        <v>123</v>
      </c>
      <c r="F4" s="569" t="s">
        <v>192</v>
      </c>
      <c r="G4" s="573" t="s">
        <v>103</v>
      </c>
      <c r="H4" s="565"/>
    </row>
    <row r="5" spans="1:11" s="2" customFormat="1" ht="39" customHeight="1">
      <c r="A5" s="568"/>
      <c r="B5" s="570"/>
      <c r="C5" s="572"/>
      <c r="D5" s="572"/>
      <c r="E5" s="574"/>
      <c r="F5" s="570"/>
      <c r="G5" s="574"/>
      <c r="H5" s="566"/>
    </row>
    <row r="6" spans="1:11" s="2" customFormat="1" ht="18.5">
      <c r="A6" s="18" t="s">
        <v>20</v>
      </c>
      <c r="B6" s="389"/>
      <c r="C6" s="390"/>
      <c r="D6" s="390"/>
      <c r="E6" s="391"/>
      <c r="F6" s="389"/>
      <c r="G6" s="391"/>
      <c r="H6" s="392"/>
      <c r="K6" s="369"/>
    </row>
    <row r="7" spans="1:11" s="2" customFormat="1" ht="18.5">
      <c r="A7" s="21" t="s">
        <v>77</v>
      </c>
      <c r="B7" s="405"/>
      <c r="C7" s="406"/>
      <c r="D7" s="448">
        <f>365-(B7*C7)</f>
        <v>365</v>
      </c>
      <c r="E7" s="449">
        <f t="shared" ref="E7:E14" si="0">D7/365</f>
        <v>1</v>
      </c>
      <c r="F7" s="407"/>
      <c r="G7" s="416">
        <f>F7*B7</f>
        <v>0</v>
      </c>
      <c r="H7" s="605"/>
      <c r="K7" s="369"/>
    </row>
    <row r="8" spans="1:11" s="2" customFormat="1" ht="18.5">
      <c r="A8" s="21" t="s">
        <v>78</v>
      </c>
      <c r="B8" s="407"/>
      <c r="C8" s="406"/>
      <c r="D8" s="448">
        <f t="shared" ref="D8:D10" si="1">365-(B8*C8)</f>
        <v>365</v>
      </c>
      <c r="E8" s="449">
        <f t="shared" si="0"/>
        <v>1</v>
      </c>
      <c r="F8" s="407"/>
      <c r="G8" s="416">
        <f>F8*B8</f>
        <v>0</v>
      </c>
      <c r="H8" s="605"/>
      <c r="K8" s="369"/>
    </row>
    <row r="9" spans="1:11" s="2" customFormat="1" ht="18.5">
      <c r="A9" s="21" t="s">
        <v>79</v>
      </c>
      <c r="B9" s="408"/>
      <c r="C9" s="409"/>
      <c r="D9" s="448">
        <f t="shared" si="1"/>
        <v>365</v>
      </c>
      <c r="E9" s="449">
        <f t="shared" si="0"/>
        <v>1</v>
      </c>
      <c r="F9" s="408"/>
      <c r="G9" s="416">
        <f t="shared" ref="G9:G10" si="2">F9*B9</f>
        <v>0</v>
      </c>
      <c r="H9" s="606"/>
      <c r="K9" s="369"/>
    </row>
    <row r="10" spans="1:11" s="2" customFormat="1" ht="18.5">
      <c r="A10" s="21" t="s">
        <v>80</v>
      </c>
      <c r="B10" s="407"/>
      <c r="C10" s="406"/>
      <c r="D10" s="448">
        <f t="shared" si="1"/>
        <v>365</v>
      </c>
      <c r="E10" s="449">
        <f t="shared" si="0"/>
        <v>1</v>
      </c>
      <c r="F10" s="407"/>
      <c r="G10" s="416">
        <f t="shared" si="2"/>
        <v>0</v>
      </c>
      <c r="H10" s="605"/>
      <c r="K10" s="369"/>
    </row>
    <row r="11" spans="1:11" s="2" customFormat="1" ht="18.5">
      <c r="A11" s="21" t="s">
        <v>81</v>
      </c>
      <c r="B11" s="407"/>
      <c r="C11" s="406"/>
      <c r="D11" s="448">
        <f t="shared" ref="D11:D14" si="3">365-(B11*C11)</f>
        <v>365</v>
      </c>
      <c r="E11" s="449">
        <f t="shared" si="0"/>
        <v>1</v>
      </c>
      <c r="F11" s="407"/>
      <c r="G11" s="416">
        <f>F11*B11</f>
        <v>0</v>
      </c>
      <c r="H11" s="605"/>
      <c r="K11" s="369"/>
    </row>
    <row r="12" spans="1:11" s="2" customFormat="1" ht="18.5">
      <c r="A12" s="483"/>
      <c r="B12" s="408"/>
      <c r="C12" s="409"/>
      <c r="D12" s="448">
        <f t="shared" ref="D12" si="4">365-(B12*C12)</f>
        <v>365</v>
      </c>
      <c r="E12" s="449">
        <f t="shared" si="0"/>
        <v>1</v>
      </c>
      <c r="F12" s="408"/>
      <c r="G12" s="416">
        <f t="shared" ref="G12" si="5">F12*B12</f>
        <v>0</v>
      </c>
      <c r="H12" s="606"/>
      <c r="K12" s="369"/>
    </row>
    <row r="13" spans="1:11" s="2" customFormat="1" ht="18.5">
      <c r="A13" s="483"/>
      <c r="B13" s="408"/>
      <c r="C13" s="409"/>
      <c r="D13" s="448">
        <f t="shared" si="3"/>
        <v>365</v>
      </c>
      <c r="E13" s="449">
        <f t="shared" si="0"/>
        <v>1</v>
      </c>
      <c r="F13" s="408"/>
      <c r="G13" s="416">
        <f t="shared" ref="G13:G14" si="6">F13*B13</f>
        <v>0</v>
      </c>
      <c r="H13" s="606"/>
      <c r="K13" s="369"/>
    </row>
    <row r="14" spans="1:11" s="2" customFormat="1" ht="18.5">
      <c r="A14" s="484"/>
      <c r="B14" s="407"/>
      <c r="C14" s="406"/>
      <c r="D14" s="448">
        <f t="shared" si="3"/>
        <v>365</v>
      </c>
      <c r="E14" s="449">
        <f t="shared" si="0"/>
        <v>1</v>
      </c>
      <c r="F14" s="407"/>
      <c r="G14" s="416">
        <f t="shared" si="6"/>
        <v>0</v>
      </c>
      <c r="H14" s="605"/>
      <c r="K14" s="369"/>
    </row>
    <row r="15" spans="1:11" s="2" customFormat="1" ht="18.5">
      <c r="A15" s="18" t="s">
        <v>21</v>
      </c>
      <c r="B15" s="451"/>
      <c r="C15" s="452"/>
      <c r="D15" s="390"/>
      <c r="E15" s="450"/>
      <c r="F15" s="451"/>
      <c r="G15" s="391"/>
      <c r="H15" s="392"/>
    </row>
    <row r="16" spans="1:11" s="2" customFormat="1" ht="18.649999999999999" customHeight="1">
      <c r="A16" s="21" t="s">
        <v>82</v>
      </c>
      <c r="B16" s="408"/>
      <c r="C16" s="409"/>
      <c r="D16" s="448">
        <f t="shared" ref="D16:D21" si="7">365-(B16*C16)</f>
        <v>365</v>
      </c>
      <c r="E16" s="449">
        <f t="shared" ref="E16:E23" si="8">D16/365</f>
        <v>1</v>
      </c>
      <c r="F16" s="408"/>
      <c r="G16" s="416">
        <f>F16*B16</f>
        <v>0</v>
      </c>
      <c r="H16" s="606"/>
    </row>
    <row r="17" spans="1:8" s="2" customFormat="1" ht="18.5">
      <c r="A17" s="21" t="s">
        <v>83</v>
      </c>
      <c r="B17" s="407"/>
      <c r="C17" s="406"/>
      <c r="D17" s="448">
        <f t="shared" ref="D17:D18" si="9">365-(B17*C17)</f>
        <v>365</v>
      </c>
      <c r="E17" s="449">
        <f t="shared" si="8"/>
        <v>1</v>
      </c>
      <c r="F17" s="407"/>
      <c r="G17" s="416">
        <f t="shared" ref="G17:G18" si="10">F17*B17</f>
        <v>0</v>
      </c>
      <c r="H17" s="605"/>
    </row>
    <row r="18" spans="1:8" s="2" customFormat="1" ht="18.5">
      <c r="A18" s="15" t="s">
        <v>84</v>
      </c>
      <c r="B18" s="407"/>
      <c r="C18" s="406"/>
      <c r="D18" s="448">
        <f t="shared" si="9"/>
        <v>365</v>
      </c>
      <c r="E18" s="449">
        <f t="shared" si="8"/>
        <v>1</v>
      </c>
      <c r="F18" s="407"/>
      <c r="G18" s="416">
        <f t="shared" si="10"/>
        <v>0</v>
      </c>
      <c r="H18" s="605"/>
    </row>
    <row r="19" spans="1:8" s="2" customFormat="1" ht="18.5">
      <c r="A19" s="21" t="s">
        <v>85</v>
      </c>
      <c r="B19" s="407"/>
      <c r="C19" s="406"/>
      <c r="D19" s="448">
        <f t="shared" si="7"/>
        <v>365</v>
      </c>
      <c r="E19" s="449">
        <f t="shared" si="8"/>
        <v>1</v>
      </c>
      <c r="F19" s="407"/>
      <c r="G19" s="416">
        <f t="shared" ref="G19:G47" si="11">F19*B19</f>
        <v>0</v>
      </c>
      <c r="H19" s="605"/>
    </row>
    <row r="20" spans="1:8" s="2" customFormat="1" ht="18.5">
      <c r="A20" s="15" t="s">
        <v>86</v>
      </c>
      <c r="B20" s="407"/>
      <c r="C20" s="406"/>
      <c r="D20" s="448">
        <f t="shared" si="7"/>
        <v>365</v>
      </c>
      <c r="E20" s="449">
        <f t="shared" si="8"/>
        <v>1</v>
      </c>
      <c r="F20" s="407"/>
      <c r="G20" s="416">
        <f t="shared" si="11"/>
        <v>0</v>
      </c>
      <c r="H20" s="605"/>
    </row>
    <row r="21" spans="1:8" s="2" customFormat="1" ht="18.5">
      <c r="A21" s="15"/>
      <c r="B21" s="407"/>
      <c r="C21" s="406"/>
      <c r="D21" s="448">
        <f t="shared" si="7"/>
        <v>365</v>
      </c>
      <c r="E21" s="449">
        <f t="shared" si="8"/>
        <v>1</v>
      </c>
      <c r="F21" s="407"/>
      <c r="G21" s="416">
        <f t="shared" si="11"/>
        <v>0</v>
      </c>
      <c r="H21" s="605"/>
    </row>
    <row r="22" spans="1:8" s="2" customFormat="1" ht="18.5">
      <c r="A22" s="21"/>
      <c r="B22" s="407"/>
      <c r="C22" s="406"/>
      <c r="D22" s="448">
        <f t="shared" ref="D22:D23" si="12">365-(B22*C22)</f>
        <v>365</v>
      </c>
      <c r="E22" s="449">
        <f t="shared" si="8"/>
        <v>1</v>
      </c>
      <c r="F22" s="407"/>
      <c r="G22" s="416">
        <f t="shared" ref="G22:G23" si="13">F22*B22</f>
        <v>0</v>
      </c>
      <c r="H22" s="605"/>
    </row>
    <row r="23" spans="1:8" s="2" customFormat="1" ht="18.5">
      <c r="A23" s="15"/>
      <c r="B23" s="407"/>
      <c r="C23" s="406"/>
      <c r="D23" s="448">
        <f t="shared" si="12"/>
        <v>365</v>
      </c>
      <c r="E23" s="449">
        <f t="shared" si="8"/>
        <v>1</v>
      </c>
      <c r="F23" s="407"/>
      <c r="G23" s="416">
        <f t="shared" si="13"/>
        <v>0</v>
      </c>
      <c r="H23" s="605"/>
    </row>
    <row r="24" spans="1:8" s="2" customFormat="1" ht="18.5">
      <c r="A24" s="187" t="s">
        <v>22</v>
      </c>
      <c r="B24" s="451"/>
      <c r="C24" s="452"/>
      <c r="D24" s="390"/>
      <c r="E24" s="450"/>
      <c r="F24" s="451"/>
      <c r="G24" s="391"/>
      <c r="H24" s="392"/>
    </row>
    <row r="25" spans="1:8" s="2" customFormat="1" ht="18.5">
      <c r="A25" s="15" t="s">
        <v>87</v>
      </c>
      <c r="B25" s="408"/>
      <c r="C25" s="409"/>
      <c r="D25" s="448">
        <f t="shared" ref="D25:D28" si="14">365-(B25*C25)</f>
        <v>365</v>
      </c>
      <c r="E25" s="449">
        <f>D25/365</f>
        <v>1</v>
      </c>
      <c r="F25" s="408"/>
      <c r="G25" s="416">
        <f t="shared" si="11"/>
        <v>0</v>
      </c>
      <c r="H25" s="605"/>
    </row>
    <row r="26" spans="1:8" s="2" customFormat="1" ht="18.5">
      <c r="A26" s="483"/>
      <c r="B26" s="408"/>
      <c r="C26" s="409"/>
      <c r="D26" s="448">
        <f t="shared" si="14"/>
        <v>365</v>
      </c>
      <c r="E26" s="449">
        <f>D26/365</f>
        <v>1</v>
      </c>
      <c r="F26" s="408"/>
      <c r="G26" s="416">
        <f t="shared" si="11"/>
        <v>0</v>
      </c>
      <c r="H26" s="605"/>
    </row>
    <row r="27" spans="1:8" s="2" customFormat="1" ht="18.5">
      <c r="A27" s="483"/>
      <c r="B27" s="408"/>
      <c r="C27" s="409"/>
      <c r="D27" s="448">
        <f t="shared" ref="D27" si="15">365-(B27*C27)</f>
        <v>365</v>
      </c>
      <c r="E27" s="449">
        <f>D27/365</f>
        <v>1</v>
      </c>
      <c r="F27" s="408"/>
      <c r="G27" s="416">
        <f t="shared" ref="G27" si="16">F27*B27</f>
        <v>0</v>
      </c>
      <c r="H27" s="605"/>
    </row>
    <row r="28" spans="1:8" s="2" customFormat="1" ht="18.5">
      <c r="A28" s="483"/>
      <c r="B28" s="408"/>
      <c r="C28" s="409"/>
      <c r="D28" s="448">
        <f t="shared" si="14"/>
        <v>365</v>
      </c>
      <c r="E28" s="449">
        <f>D28/365</f>
        <v>1</v>
      </c>
      <c r="F28" s="408"/>
      <c r="G28" s="416">
        <f t="shared" si="11"/>
        <v>0</v>
      </c>
      <c r="H28" s="605"/>
    </row>
    <row r="29" spans="1:8" ht="18.649999999999999" customHeight="1">
      <c r="A29" s="187" t="s">
        <v>88</v>
      </c>
      <c r="B29" s="453"/>
      <c r="C29" s="454"/>
      <c r="D29" s="394"/>
      <c r="E29" s="395"/>
      <c r="F29" s="453"/>
      <c r="G29" s="395"/>
      <c r="H29" s="394"/>
    </row>
    <row r="30" spans="1:8" s="2" customFormat="1" ht="18.5">
      <c r="A30" s="15" t="s">
        <v>89</v>
      </c>
      <c r="B30" s="408"/>
      <c r="C30" s="409"/>
      <c r="D30" s="448">
        <f t="shared" ref="D30:D33" si="17">365-(B30*C30)</f>
        <v>365</v>
      </c>
      <c r="E30" s="449">
        <f>D30/365</f>
        <v>1</v>
      </c>
      <c r="F30" s="408"/>
      <c r="G30" s="416">
        <f t="shared" si="11"/>
        <v>0</v>
      </c>
      <c r="H30" s="606"/>
    </row>
    <row r="31" spans="1:8" s="2" customFormat="1" ht="18.5">
      <c r="A31" s="483"/>
      <c r="B31" s="408"/>
      <c r="C31" s="409"/>
      <c r="D31" s="448">
        <f t="shared" ref="D31" si="18">365-(B31*C31)</f>
        <v>365</v>
      </c>
      <c r="E31" s="449">
        <f>D31/365</f>
        <v>1</v>
      </c>
      <c r="F31" s="408"/>
      <c r="G31" s="416">
        <f t="shared" ref="G31" si="19">F31*B31</f>
        <v>0</v>
      </c>
      <c r="H31" s="606"/>
    </row>
    <row r="32" spans="1:8" s="2" customFormat="1" ht="18.5">
      <c r="A32" s="483"/>
      <c r="B32" s="408"/>
      <c r="C32" s="409"/>
      <c r="D32" s="448">
        <f t="shared" si="17"/>
        <v>365</v>
      </c>
      <c r="E32" s="449">
        <f>D32/365</f>
        <v>1</v>
      </c>
      <c r="F32" s="408"/>
      <c r="G32" s="416">
        <f t="shared" si="11"/>
        <v>0</v>
      </c>
      <c r="H32" s="606"/>
    </row>
    <row r="33" spans="1:8" s="2" customFormat="1" ht="18.5">
      <c r="A33" s="483"/>
      <c r="B33" s="408"/>
      <c r="C33" s="409"/>
      <c r="D33" s="448">
        <f t="shared" si="17"/>
        <v>365</v>
      </c>
      <c r="E33" s="449">
        <f>D33/365</f>
        <v>1</v>
      </c>
      <c r="F33" s="408"/>
      <c r="G33" s="416">
        <f t="shared" si="11"/>
        <v>0</v>
      </c>
      <c r="H33" s="606"/>
    </row>
    <row r="34" spans="1:8">
      <c r="A34" s="187" t="s">
        <v>24</v>
      </c>
      <c r="B34" s="455"/>
      <c r="C34" s="456"/>
      <c r="D34" s="393"/>
      <c r="E34" s="411"/>
      <c r="F34" s="455"/>
      <c r="G34" s="396"/>
      <c r="H34" s="393"/>
    </row>
    <row r="35" spans="1:8" s="2" customFormat="1" ht="18.5">
      <c r="A35" s="15"/>
      <c r="B35" s="407"/>
      <c r="C35" s="406"/>
      <c r="D35" s="448">
        <f>365-(B35*C35)</f>
        <v>365</v>
      </c>
      <c r="E35" s="449">
        <f>D35/365</f>
        <v>1</v>
      </c>
      <c r="F35" s="407"/>
      <c r="G35" s="416">
        <f>F35*B35</f>
        <v>0</v>
      </c>
      <c r="H35" s="605"/>
    </row>
    <row r="36" spans="1:8" s="2" customFormat="1" ht="18.5">
      <c r="A36" s="483"/>
      <c r="B36" s="407"/>
      <c r="C36" s="406"/>
      <c r="D36" s="448">
        <f>365-(B36*C36)</f>
        <v>365</v>
      </c>
      <c r="E36" s="449">
        <f>D36/365</f>
        <v>1</v>
      </c>
      <c r="F36" s="407"/>
      <c r="G36" s="416">
        <f t="shared" ref="G36" si="20">F36*B36</f>
        <v>0</v>
      </c>
      <c r="H36" s="605"/>
    </row>
    <row r="37" spans="1:8">
      <c r="A37" s="187" t="s">
        <v>25</v>
      </c>
      <c r="B37" s="455"/>
      <c r="C37" s="456"/>
      <c r="D37" s="393"/>
      <c r="E37" s="411"/>
      <c r="F37" s="455"/>
      <c r="G37" s="396"/>
      <c r="H37" s="393"/>
    </row>
    <row r="38" spans="1:8" ht="18.5">
      <c r="A38" s="483" t="s">
        <v>115</v>
      </c>
      <c r="B38" s="407"/>
      <c r="C38" s="406"/>
      <c r="D38" s="448">
        <f>365-(B38*C38)</f>
        <v>365</v>
      </c>
      <c r="E38" s="461">
        <f>D38/365</f>
        <v>1</v>
      </c>
      <c r="F38" s="407"/>
      <c r="G38" s="416">
        <f>F38*B38</f>
        <v>0</v>
      </c>
      <c r="H38" s="605"/>
    </row>
    <row r="39" spans="1:8" ht="18.5">
      <c r="A39" s="483"/>
      <c r="B39" s="427"/>
      <c r="C39" s="430"/>
      <c r="D39" s="448">
        <f>365-(B39*C39)</f>
        <v>365</v>
      </c>
      <c r="E39" s="461">
        <f>D39/365</f>
        <v>1</v>
      </c>
      <c r="F39" s="427"/>
      <c r="G39" s="416">
        <f>F39*B39</f>
        <v>0</v>
      </c>
      <c r="H39" s="606"/>
    </row>
    <row r="40" spans="1:8" ht="18.5">
      <c r="A40" s="483"/>
      <c r="B40" s="427"/>
      <c r="C40" s="409"/>
      <c r="D40" s="448">
        <f>365-(B40*C40)</f>
        <v>365</v>
      </c>
      <c r="E40" s="461">
        <f>D40/365</f>
        <v>1</v>
      </c>
      <c r="F40" s="427"/>
      <c r="G40" s="416">
        <f>F40*B40</f>
        <v>0</v>
      </c>
      <c r="H40" s="606"/>
    </row>
    <row r="41" spans="1:8" ht="18.5">
      <c r="A41" s="483"/>
      <c r="B41" s="427"/>
      <c r="C41" s="431"/>
      <c r="D41" s="448">
        <f>365-(B41*C41)</f>
        <v>365</v>
      </c>
      <c r="E41" s="461">
        <f>D41/365</f>
        <v>1</v>
      </c>
      <c r="F41" s="427"/>
      <c r="G41" s="416">
        <f>F41*B41</f>
        <v>0</v>
      </c>
      <c r="H41" s="606"/>
    </row>
    <row r="42" spans="1:8" ht="18.5">
      <c r="A42" s="483"/>
      <c r="B42" s="407"/>
      <c r="C42" s="406"/>
      <c r="D42" s="448">
        <f>365-(B42*C42)</f>
        <v>365</v>
      </c>
      <c r="E42" s="461">
        <f>D42/365</f>
        <v>1</v>
      </c>
      <c r="F42" s="407"/>
      <c r="G42" s="416">
        <f>F42*B42</f>
        <v>0</v>
      </c>
      <c r="H42" s="605"/>
    </row>
    <row r="43" spans="1:8">
      <c r="A43" s="456" t="s">
        <v>26</v>
      </c>
      <c r="B43" s="455"/>
      <c r="C43" s="456"/>
      <c r="D43" s="393"/>
      <c r="E43" s="411"/>
      <c r="F43" s="455"/>
      <c r="G43" s="396"/>
      <c r="H43" s="393"/>
    </row>
    <row r="44" spans="1:8" s="2" customFormat="1" ht="18.5">
      <c r="A44" s="483" t="s">
        <v>93</v>
      </c>
      <c r="B44" s="407"/>
      <c r="C44" s="406"/>
      <c r="D44" s="448">
        <f>365-(B44*C44)</f>
        <v>365</v>
      </c>
      <c r="E44" s="449">
        <f t="shared" ref="E44" si="21">D44/365</f>
        <v>1</v>
      </c>
      <c r="F44" s="407"/>
      <c r="G44" s="416">
        <f>F44*B44</f>
        <v>0</v>
      </c>
      <c r="H44" s="605"/>
    </row>
    <row r="45" spans="1:8" s="2" customFormat="1" ht="18.5">
      <c r="A45" s="483"/>
      <c r="B45" s="427"/>
      <c r="C45" s="409"/>
      <c r="D45" s="448">
        <f>365-(B45*C45)</f>
        <v>365</v>
      </c>
      <c r="E45" s="449">
        <f>D45/365</f>
        <v>1</v>
      </c>
      <c r="F45" s="427"/>
      <c r="G45" s="416">
        <f t="shared" ref="G45:G46" si="22">F45*B45</f>
        <v>0</v>
      </c>
      <c r="H45" s="606"/>
    </row>
    <row r="46" spans="1:8" s="2" customFormat="1" ht="18.5">
      <c r="A46" s="483"/>
      <c r="B46" s="408"/>
      <c r="C46" s="409"/>
      <c r="D46" s="448">
        <f>365-(B46*C46)</f>
        <v>365</v>
      </c>
      <c r="E46" s="449">
        <f>D46/365</f>
        <v>1</v>
      </c>
      <c r="F46" s="427"/>
      <c r="G46" s="416">
        <f t="shared" si="22"/>
        <v>0</v>
      </c>
      <c r="H46" s="606"/>
    </row>
    <row r="47" spans="1:8" s="2" customFormat="1" ht="19" thickBot="1">
      <c r="A47" s="483"/>
      <c r="B47" s="429"/>
      <c r="C47" s="428"/>
      <c r="D47" s="448">
        <f>365-(B47*C47)</f>
        <v>365</v>
      </c>
      <c r="E47" s="449">
        <f>D47/365</f>
        <v>1</v>
      </c>
      <c r="F47" s="410"/>
      <c r="G47" s="416">
        <f t="shared" si="11"/>
        <v>0</v>
      </c>
      <c r="H47" s="606"/>
    </row>
    <row r="48" spans="1:8" s="2" customFormat="1" ht="18.5">
      <c r="A48" s="397"/>
      <c r="B48" s="400"/>
      <c r="C48" s="401"/>
      <c r="D48" s="399"/>
      <c r="E48" s="402"/>
      <c r="F48" s="403" t="s">
        <v>124</v>
      </c>
      <c r="G48" s="543">
        <f>SUM(G7:G47)</f>
        <v>0</v>
      </c>
      <c r="H48" s="398"/>
    </row>
    <row r="50" spans="1:6" ht="15" thickBot="1"/>
    <row r="51" spans="1:6">
      <c r="A51" s="505" t="s">
        <v>96</v>
      </c>
      <c r="B51" s="544" t="s">
        <v>27</v>
      </c>
      <c r="F51" s="404"/>
    </row>
    <row r="52" spans="1:6">
      <c r="A52" s="521" t="s">
        <v>20</v>
      </c>
      <c r="B52" s="412">
        <f>SUM(G7:G14)</f>
        <v>0</v>
      </c>
    </row>
    <row r="53" spans="1:6">
      <c r="A53" s="521" t="s">
        <v>21</v>
      </c>
      <c r="B53" s="412">
        <f>SUM(G16:G23)</f>
        <v>0</v>
      </c>
    </row>
    <row r="54" spans="1:6">
      <c r="A54" s="521" t="s">
        <v>22</v>
      </c>
      <c r="B54" s="412">
        <f>SUM(G25:G28)</f>
        <v>0</v>
      </c>
      <c r="E54" s="447"/>
    </row>
    <row r="55" spans="1:6">
      <c r="A55" s="521" t="s">
        <v>23</v>
      </c>
      <c r="B55" s="412">
        <f>SUM(G30:G33)</f>
        <v>0</v>
      </c>
    </row>
    <row r="56" spans="1:6">
      <c r="A56" s="522" t="s">
        <v>24</v>
      </c>
      <c r="B56" s="412">
        <f>SUM(G35:G36)</f>
        <v>0</v>
      </c>
    </row>
    <row r="57" spans="1:6">
      <c r="A57" s="523" t="s">
        <v>98</v>
      </c>
      <c r="B57" s="412">
        <f>SUM(G38:G42)</f>
        <v>0</v>
      </c>
    </row>
    <row r="58" spans="1:6" ht="15" thickBot="1">
      <c r="A58" s="524" t="s">
        <v>26</v>
      </c>
      <c r="B58" s="413">
        <f>SUM(G44:G47)</f>
        <v>0</v>
      </c>
    </row>
  </sheetData>
  <sheetProtection sheet="1" objects="1" scenarios="1"/>
  <mergeCells count="10">
    <mergeCell ref="B3:E3"/>
    <mergeCell ref="F3:G3"/>
    <mergeCell ref="H3:H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I67"/>
  <sheetViews>
    <sheetView zoomScale="110" zoomScaleNormal="110" zoomScaleSheetLayoutView="70" workbookViewId="0">
      <selection activeCell="B53" sqref="B53"/>
    </sheetView>
  </sheetViews>
  <sheetFormatPr baseColWidth="10" defaultColWidth="8.81640625" defaultRowHeight="15.5"/>
  <cols>
    <col min="1" max="1" width="42.36328125" style="127" customWidth="1"/>
    <col min="2" max="3" width="10.36328125" style="127" customWidth="1"/>
    <col min="4" max="4" width="15.36328125" style="127" customWidth="1"/>
    <col min="5" max="5" width="40.36328125" style="127" customWidth="1"/>
    <col min="6" max="7" width="10.36328125" style="127" customWidth="1"/>
    <col min="8" max="8" width="15.36328125" style="127" customWidth="1"/>
    <col min="9" max="9" width="29.1796875" style="127" bestFit="1" customWidth="1"/>
    <col min="10" max="16384" width="8.81640625" style="127"/>
  </cols>
  <sheetData>
    <row r="1" spans="1:9" s="123" customFormat="1" ht="14.5">
      <c r="B1" s="124"/>
      <c r="C1" s="112"/>
      <c r="D1" s="112"/>
      <c r="E1" s="125"/>
    </row>
    <row r="2" spans="1:9" ht="16" thickBot="1"/>
    <row r="3" spans="1:9" s="225" customFormat="1" ht="18.5">
      <c r="A3" s="128" t="s">
        <v>125</v>
      </c>
      <c r="B3" s="575" t="s">
        <v>126</v>
      </c>
      <c r="C3" s="576"/>
      <c r="D3" s="576"/>
      <c r="E3" s="577"/>
      <c r="F3" s="578" t="s">
        <v>127</v>
      </c>
      <c r="G3" s="578"/>
      <c r="H3" s="578"/>
      <c r="I3" s="579"/>
    </row>
    <row r="4" spans="1:9" s="289" customFormat="1" ht="29">
      <c r="A4" s="129" t="s">
        <v>128</v>
      </c>
      <c r="B4" s="96" t="s">
        <v>176</v>
      </c>
      <c r="C4" s="130" t="s">
        <v>74</v>
      </c>
      <c r="D4" s="131" t="s">
        <v>103</v>
      </c>
      <c r="E4" s="132" t="s">
        <v>76</v>
      </c>
      <c r="F4" s="133" t="s">
        <v>176</v>
      </c>
      <c r="G4" s="133" t="s">
        <v>74</v>
      </c>
      <c r="H4" s="134" t="s">
        <v>103</v>
      </c>
      <c r="I4" s="135" t="s">
        <v>76</v>
      </c>
    </row>
    <row r="5" spans="1:9" s="289" customFormat="1">
      <c r="A5" s="136" t="s">
        <v>20</v>
      </c>
      <c r="B5" s="298"/>
      <c r="C5" s="290"/>
      <c r="D5" s="290"/>
      <c r="E5" s="137"/>
      <c r="F5" s="291"/>
      <c r="G5" s="291"/>
      <c r="H5" s="291"/>
      <c r="I5" s="138"/>
    </row>
    <row r="6" spans="1:9" s="289" customFormat="1">
      <c r="A6" s="22" t="s">
        <v>129</v>
      </c>
      <c r="B6" s="96"/>
      <c r="C6" s="130"/>
      <c r="D6" s="46">
        <f>B6*C6</f>
        <v>0</v>
      </c>
      <c r="E6" s="132"/>
      <c r="F6" s="133"/>
      <c r="G6" s="133"/>
      <c r="H6" s="49">
        <f>F6*G6</f>
        <v>0</v>
      </c>
      <c r="I6" s="135"/>
    </row>
    <row r="7" spans="1:9" s="289" customFormat="1">
      <c r="A7" s="22" t="s">
        <v>130</v>
      </c>
      <c r="B7" s="96"/>
      <c r="C7" s="130"/>
      <c r="D7" s="46">
        <f>B7*C7</f>
        <v>0</v>
      </c>
      <c r="E7" s="132"/>
      <c r="F7" s="133"/>
      <c r="G7" s="133"/>
      <c r="H7" s="49">
        <f>F7*G7</f>
        <v>0</v>
      </c>
      <c r="I7" s="135"/>
    </row>
    <row r="8" spans="1:9" s="289" customFormat="1">
      <c r="B8" s="96"/>
      <c r="C8" s="130"/>
      <c r="D8" s="46">
        <f>B8*C8</f>
        <v>0</v>
      </c>
      <c r="E8" s="132"/>
      <c r="F8" s="133"/>
      <c r="G8" s="133"/>
      <c r="H8" s="49">
        <f>F8*G8</f>
        <v>0</v>
      </c>
      <c r="I8" s="135"/>
    </row>
    <row r="9" spans="1:9" s="289" customFormat="1">
      <c r="A9" s="359"/>
      <c r="B9" s="96"/>
      <c r="C9" s="130"/>
      <c r="D9" s="46">
        <f>B9*C9</f>
        <v>0</v>
      </c>
      <c r="E9" s="132"/>
      <c r="F9" s="133"/>
      <c r="G9" s="133"/>
      <c r="H9" s="49">
        <f>F9*G9</f>
        <v>0</v>
      </c>
      <c r="I9" s="135"/>
    </row>
    <row r="10" spans="1:9" s="289" customFormat="1">
      <c r="A10" s="22"/>
      <c r="B10" s="96"/>
      <c r="C10" s="130"/>
      <c r="D10" s="46">
        <f>B10*C10</f>
        <v>0</v>
      </c>
      <c r="E10" s="132"/>
      <c r="F10" s="133"/>
      <c r="G10" s="133"/>
      <c r="H10" s="49">
        <f>F10*G10</f>
        <v>0</v>
      </c>
      <c r="I10" s="135"/>
    </row>
    <row r="11" spans="1:9" s="289" customFormat="1">
      <c r="A11" s="136" t="s">
        <v>21</v>
      </c>
      <c r="B11" s="298"/>
      <c r="C11" s="290"/>
      <c r="D11" s="294"/>
      <c r="E11" s="137"/>
      <c r="F11" s="291"/>
      <c r="G11" s="291"/>
      <c r="H11" s="296"/>
      <c r="I11" s="138"/>
    </row>
    <row r="12" spans="1:9" s="289" customFormat="1" ht="29">
      <c r="A12" s="139" t="s">
        <v>131</v>
      </c>
      <c r="B12" s="96"/>
      <c r="C12" s="130"/>
      <c r="D12" s="46">
        <f>B12*C12</f>
        <v>0</v>
      </c>
      <c r="E12" s="132"/>
      <c r="F12" s="133"/>
      <c r="G12" s="133"/>
      <c r="H12" s="49">
        <f>F12*G12</f>
        <v>0</v>
      </c>
      <c r="I12" s="135"/>
    </row>
    <row r="13" spans="1:9" s="289" customFormat="1">
      <c r="A13" s="545" t="s">
        <v>132</v>
      </c>
      <c r="B13" s="96"/>
      <c r="C13" s="130"/>
      <c r="D13" s="46">
        <f>B13*C13</f>
        <v>0</v>
      </c>
      <c r="E13" s="132"/>
      <c r="F13" s="133"/>
      <c r="G13" s="133"/>
      <c r="H13" s="49">
        <f>F13*G13</f>
        <v>0</v>
      </c>
      <c r="I13" s="135"/>
    </row>
    <row r="14" spans="1:9" s="289" customFormat="1">
      <c r="A14" s="139"/>
      <c r="B14" s="96"/>
      <c r="C14" s="130"/>
      <c r="D14" s="46">
        <f>B14*C14</f>
        <v>0</v>
      </c>
      <c r="E14" s="132"/>
      <c r="F14" s="133"/>
      <c r="G14" s="133"/>
      <c r="H14" s="49">
        <f>F14*G14</f>
        <v>0</v>
      </c>
      <c r="I14" s="135"/>
    </row>
    <row r="15" spans="1:9" s="289" customFormat="1">
      <c r="A15" s="139"/>
      <c r="B15" s="96"/>
      <c r="C15" s="130"/>
      <c r="D15" s="46">
        <f>B15*C15</f>
        <v>0</v>
      </c>
      <c r="E15" s="132"/>
      <c r="F15" s="133"/>
      <c r="G15" s="133"/>
      <c r="H15" s="49">
        <f>F15*G15</f>
        <v>0</v>
      </c>
      <c r="I15" s="135"/>
    </row>
    <row r="16" spans="1:9" s="289" customFormat="1" ht="15.65" customHeight="1">
      <c r="B16" s="96"/>
      <c r="C16" s="130"/>
      <c r="D16" s="46">
        <f>B16*C16</f>
        <v>0</v>
      </c>
      <c r="E16" s="132"/>
      <c r="F16" s="133"/>
      <c r="G16" s="133"/>
      <c r="H16" s="49">
        <f>F16*G16</f>
        <v>0</v>
      </c>
      <c r="I16" s="135"/>
    </row>
    <row r="17" spans="1:9" s="289" customFormat="1">
      <c r="A17" s="136" t="s">
        <v>22</v>
      </c>
      <c r="B17" s="298"/>
      <c r="C17" s="290"/>
      <c r="D17" s="294"/>
      <c r="E17" s="137"/>
      <c r="F17" s="291"/>
      <c r="G17" s="291"/>
      <c r="H17" s="296"/>
      <c r="I17" s="138"/>
    </row>
    <row r="18" spans="1:9" s="289" customFormat="1">
      <c r="A18" s="139" t="s">
        <v>133</v>
      </c>
      <c r="B18" s="140"/>
      <c r="C18" s="141"/>
      <c r="D18" s="47">
        <f t="shared" ref="D18:D24" si="0">B18*C18</f>
        <v>0</v>
      </c>
      <c r="E18" s="142"/>
      <c r="F18" s="143"/>
      <c r="G18" s="143"/>
      <c r="H18" s="47">
        <f t="shared" ref="H18:H24" si="1">F18*G18</f>
        <v>0</v>
      </c>
      <c r="I18" s="144"/>
    </row>
    <row r="19" spans="1:9" s="289" customFormat="1">
      <c r="A19" s="139" t="s">
        <v>134</v>
      </c>
      <c r="B19" s="140"/>
      <c r="C19" s="141"/>
      <c r="D19" s="47">
        <f t="shared" si="0"/>
        <v>0</v>
      </c>
      <c r="E19" s="142"/>
      <c r="F19" s="143"/>
      <c r="G19" s="143"/>
      <c r="H19" s="47">
        <f t="shared" si="1"/>
        <v>0</v>
      </c>
      <c r="I19" s="144"/>
    </row>
    <row r="20" spans="1:9" s="289" customFormat="1">
      <c r="A20" s="139" t="s">
        <v>177</v>
      </c>
      <c r="B20" s="140"/>
      <c r="C20" s="141"/>
      <c r="D20" s="47">
        <f t="shared" si="0"/>
        <v>0</v>
      </c>
      <c r="E20" s="142"/>
      <c r="F20" s="143"/>
      <c r="G20" s="143"/>
      <c r="H20" s="49">
        <f t="shared" si="1"/>
        <v>0</v>
      </c>
      <c r="I20" s="144"/>
    </row>
    <row r="21" spans="1:9" s="289" customFormat="1" ht="29">
      <c r="A21" s="139" t="s">
        <v>135</v>
      </c>
      <c r="B21" s="140"/>
      <c r="C21" s="141"/>
      <c r="D21" s="47">
        <f t="shared" si="0"/>
        <v>0</v>
      </c>
      <c r="E21" s="142"/>
      <c r="F21" s="143"/>
      <c r="G21" s="143"/>
      <c r="H21" s="47">
        <f t="shared" si="1"/>
        <v>0</v>
      </c>
      <c r="I21" s="144"/>
    </row>
    <row r="22" spans="1:9" s="289" customFormat="1">
      <c r="B22" s="140"/>
      <c r="C22" s="141"/>
      <c r="D22" s="47">
        <f t="shared" si="0"/>
        <v>0</v>
      </c>
      <c r="E22" s="142"/>
      <c r="F22" s="143"/>
      <c r="G22" s="143"/>
      <c r="H22" s="49">
        <f t="shared" si="1"/>
        <v>0</v>
      </c>
      <c r="I22" s="144"/>
    </row>
    <row r="23" spans="1:9" s="289" customFormat="1">
      <c r="A23" s="360"/>
      <c r="B23" s="140"/>
      <c r="C23" s="141"/>
      <c r="D23" s="47">
        <f t="shared" si="0"/>
        <v>0</v>
      </c>
      <c r="E23" s="142"/>
      <c r="F23" s="143"/>
      <c r="G23" s="143"/>
      <c r="H23" s="49">
        <f t="shared" si="1"/>
        <v>0</v>
      </c>
      <c r="I23" s="144"/>
    </row>
    <row r="24" spans="1:9" s="289" customFormat="1">
      <c r="A24" s="360"/>
      <c r="B24" s="140"/>
      <c r="C24" s="141"/>
      <c r="D24" s="47">
        <f t="shared" si="0"/>
        <v>0</v>
      </c>
      <c r="E24" s="142"/>
      <c r="F24" s="143"/>
      <c r="G24" s="143"/>
      <c r="H24" s="49">
        <f t="shared" si="1"/>
        <v>0</v>
      </c>
      <c r="I24" s="144"/>
    </row>
    <row r="25" spans="1:9" s="289" customFormat="1">
      <c r="A25" s="136" t="s">
        <v>23</v>
      </c>
      <c r="B25" s="298"/>
      <c r="C25" s="290"/>
      <c r="D25" s="294"/>
      <c r="E25" s="137"/>
      <c r="F25" s="291"/>
      <c r="G25" s="291"/>
      <c r="H25" s="296"/>
      <c r="I25" s="138"/>
    </row>
    <row r="26" spans="1:9">
      <c r="A26" s="17" t="s">
        <v>136</v>
      </c>
      <c r="B26" s="145"/>
      <c r="C26" s="126"/>
      <c r="D26" s="46">
        <f t="shared" ref="D26:D31" si="2">B26*C26</f>
        <v>0</v>
      </c>
      <c r="E26" s="31"/>
      <c r="F26" s="106"/>
      <c r="G26" s="106"/>
      <c r="H26" s="49">
        <f>F26*G26</f>
        <v>0</v>
      </c>
      <c r="I26" s="16"/>
    </row>
    <row r="27" spans="1:9">
      <c r="A27" s="17" t="s">
        <v>137</v>
      </c>
      <c r="B27" s="145"/>
      <c r="C27" s="126"/>
      <c r="D27" s="46">
        <f t="shared" si="2"/>
        <v>0</v>
      </c>
      <c r="E27" s="31"/>
      <c r="F27" s="106"/>
      <c r="G27" s="106"/>
      <c r="H27" s="49">
        <f>F27*G27</f>
        <v>0</v>
      </c>
      <c r="I27" s="16"/>
    </row>
    <row r="28" spans="1:9">
      <c r="A28" s="17" t="s">
        <v>138</v>
      </c>
      <c r="B28" s="145"/>
      <c r="C28" s="126"/>
      <c r="D28" s="46">
        <f t="shared" si="2"/>
        <v>0</v>
      </c>
      <c r="E28" s="31"/>
      <c r="F28" s="106"/>
      <c r="G28" s="106"/>
      <c r="H28" s="49">
        <f t="shared" ref="H28:H29" si="3">F28*G28</f>
        <v>0</v>
      </c>
      <c r="I28" s="16"/>
    </row>
    <row r="29" spans="1:9">
      <c r="A29" s="17"/>
      <c r="B29" s="145"/>
      <c r="C29" s="126"/>
      <c r="D29" s="46">
        <f t="shared" si="2"/>
        <v>0</v>
      </c>
      <c r="E29" s="31"/>
      <c r="F29" s="106"/>
      <c r="G29" s="106"/>
      <c r="H29" s="49">
        <f t="shared" si="3"/>
        <v>0</v>
      </c>
      <c r="I29" s="16"/>
    </row>
    <row r="30" spans="1:9">
      <c r="A30" s="17"/>
      <c r="B30" s="145"/>
      <c r="C30" s="126"/>
      <c r="D30" s="46">
        <f t="shared" si="2"/>
        <v>0</v>
      </c>
      <c r="E30" s="31"/>
      <c r="F30" s="106"/>
      <c r="G30" s="106"/>
      <c r="H30" s="49">
        <f t="shared" ref="H30" si="4">F30*G30</f>
        <v>0</v>
      </c>
      <c r="I30" s="16"/>
    </row>
    <row r="31" spans="1:9">
      <c r="A31" s="17"/>
      <c r="B31" s="145"/>
      <c r="C31" s="126"/>
      <c r="D31" s="46">
        <f t="shared" si="2"/>
        <v>0</v>
      </c>
      <c r="E31" s="31"/>
      <c r="F31" s="106"/>
      <c r="G31" s="106"/>
      <c r="H31" s="49">
        <f t="shared" ref="H31" si="5">F31*G31</f>
        <v>0</v>
      </c>
      <c r="I31" s="16"/>
    </row>
    <row r="32" spans="1:9">
      <c r="A32" s="4" t="s">
        <v>24</v>
      </c>
      <c r="B32" s="11"/>
      <c r="C32" s="12"/>
      <c r="D32" s="295"/>
      <c r="E32" s="13"/>
      <c r="F32" s="265"/>
      <c r="G32" s="265"/>
      <c r="H32" s="297"/>
      <c r="I32" s="7"/>
    </row>
    <row r="33" spans="1:9">
      <c r="A33" s="17" t="s">
        <v>139</v>
      </c>
      <c r="B33" s="145"/>
      <c r="C33" s="126"/>
      <c r="D33" s="46">
        <f t="shared" ref="D33:D46" si="6">B33*C33</f>
        <v>0</v>
      </c>
      <c r="E33" s="31"/>
      <c r="F33" s="106"/>
      <c r="G33" s="106"/>
      <c r="H33" s="49">
        <f t="shared" ref="H33:H39" si="7">F33*G33</f>
        <v>0</v>
      </c>
      <c r="I33" s="16"/>
    </row>
    <row r="34" spans="1:9">
      <c r="A34" s="17" t="s">
        <v>140</v>
      </c>
      <c r="B34" s="145"/>
      <c r="C34" s="126"/>
      <c r="D34" s="46">
        <f t="shared" si="6"/>
        <v>0</v>
      </c>
      <c r="E34" s="31"/>
      <c r="F34" s="106"/>
      <c r="G34" s="106"/>
      <c r="H34" s="49">
        <f t="shared" si="7"/>
        <v>0</v>
      </c>
      <c r="I34" s="16"/>
    </row>
    <row r="35" spans="1:9">
      <c r="A35" s="154" t="s">
        <v>141</v>
      </c>
      <c r="B35" s="145"/>
      <c r="C35" s="126"/>
      <c r="D35" s="46">
        <f t="shared" si="6"/>
        <v>0</v>
      </c>
      <c r="E35" s="31"/>
      <c r="F35" s="106"/>
      <c r="G35" s="106"/>
      <c r="H35" s="49">
        <f>F35*G35</f>
        <v>0</v>
      </c>
      <c r="I35" s="16"/>
    </row>
    <row r="36" spans="1:9">
      <c r="A36" s="361" t="s">
        <v>142</v>
      </c>
      <c r="B36" s="145"/>
      <c r="C36" s="126"/>
      <c r="D36" s="46">
        <f t="shared" si="6"/>
        <v>0</v>
      </c>
      <c r="E36" s="31"/>
      <c r="F36" s="106"/>
      <c r="G36" s="106"/>
      <c r="H36" s="49">
        <f t="shared" ref="H36" si="8">F36*G36</f>
        <v>0</v>
      </c>
      <c r="I36" s="16"/>
    </row>
    <row r="37" spans="1:9">
      <c r="A37" s="17" t="s">
        <v>143</v>
      </c>
      <c r="B37" s="145"/>
      <c r="C37" s="126"/>
      <c r="D37" s="46">
        <f t="shared" si="6"/>
        <v>0</v>
      </c>
      <c r="E37" s="31"/>
      <c r="F37" s="106"/>
      <c r="G37" s="106"/>
      <c r="H37" s="49">
        <f>F37*G37</f>
        <v>0</v>
      </c>
      <c r="I37" s="16"/>
    </row>
    <row r="38" spans="1:9">
      <c r="A38" s="17"/>
      <c r="B38" s="145"/>
      <c r="C38" s="126"/>
      <c r="D38" s="46">
        <f t="shared" si="6"/>
        <v>0</v>
      </c>
      <c r="E38" s="31"/>
      <c r="F38" s="106"/>
      <c r="G38" s="106"/>
      <c r="H38" s="49">
        <f t="shared" ref="H38" si="9">F38*G38</f>
        <v>0</v>
      </c>
      <c r="I38" s="16"/>
    </row>
    <row r="39" spans="1:9">
      <c r="A39" s="17"/>
      <c r="B39" s="145"/>
      <c r="C39" s="126"/>
      <c r="D39" s="46">
        <f t="shared" si="6"/>
        <v>0</v>
      </c>
      <c r="E39" s="31"/>
      <c r="F39" s="106"/>
      <c r="G39" s="106"/>
      <c r="H39" s="49">
        <f t="shared" si="7"/>
        <v>0</v>
      </c>
      <c r="I39" s="16"/>
    </row>
    <row r="40" spans="1:9">
      <c r="A40" s="17"/>
      <c r="B40" s="145"/>
      <c r="C40" s="126"/>
      <c r="D40" s="46">
        <f t="shared" si="6"/>
        <v>0</v>
      </c>
      <c r="E40" s="31"/>
      <c r="F40" s="106"/>
      <c r="G40" s="106"/>
      <c r="H40" s="49">
        <f>F40*G40</f>
        <v>0</v>
      </c>
      <c r="I40" s="16"/>
    </row>
    <row r="41" spans="1:9">
      <c r="A41" s="4" t="s">
        <v>25</v>
      </c>
      <c r="B41" s="11"/>
      <c r="C41" s="12"/>
      <c r="D41" s="295"/>
      <c r="E41" s="13"/>
      <c r="F41" s="265"/>
      <c r="G41" s="265"/>
      <c r="H41" s="297"/>
      <c r="I41" s="7"/>
    </row>
    <row r="42" spans="1:9">
      <c r="A42" s="17" t="s">
        <v>144</v>
      </c>
      <c r="B42" s="212"/>
      <c r="C42" s="213"/>
      <c r="D42" s="357">
        <f>B42*C42</f>
        <v>0</v>
      </c>
      <c r="E42" s="39"/>
      <c r="F42" s="108"/>
      <c r="G42" s="108"/>
      <c r="H42" s="362">
        <f t="shared" ref="H42:H43" si="10">F42*G42</f>
        <v>0</v>
      </c>
      <c r="I42" s="40"/>
    </row>
    <row r="43" spans="1:9" ht="29">
      <c r="A43" s="383" t="s">
        <v>145</v>
      </c>
      <c r="B43" s="145"/>
      <c r="C43" s="126"/>
      <c r="D43" s="46">
        <f>B43*C43</f>
        <v>0</v>
      </c>
      <c r="E43" s="31"/>
      <c r="F43" s="106"/>
      <c r="G43" s="106"/>
      <c r="H43" s="49">
        <f t="shared" si="10"/>
        <v>0</v>
      </c>
      <c r="I43" s="16"/>
    </row>
    <row r="44" spans="1:9">
      <c r="A44" s="17"/>
      <c r="B44" s="212"/>
      <c r="C44" s="126"/>
      <c r="D44" s="357">
        <f>B44*C44</f>
        <v>0</v>
      </c>
      <c r="E44" s="31"/>
      <c r="F44" s="105"/>
      <c r="G44" s="106"/>
      <c r="H44" s="49">
        <f>F44*G44</f>
        <v>0</v>
      </c>
      <c r="I44" s="16"/>
    </row>
    <row r="45" spans="1:9">
      <c r="A45" s="17"/>
      <c r="B45" s="145"/>
      <c r="C45" s="417"/>
      <c r="D45" s="46">
        <f t="shared" ref="D45" si="11">B45*C45</f>
        <v>0</v>
      </c>
      <c r="E45" s="419"/>
      <c r="F45" s="167"/>
      <c r="G45" s="167"/>
      <c r="H45" s="420">
        <f t="shared" ref="H45" si="12">F45*G45</f>
        <v>0</v>
      </c>
      <c r="I45" s="421"/>
    </row>
    <row r="46" spans="1:9">
      <c r="A46" s="17"/>
      <c r="B46" s="145"/>
      <c r="C46" s="417"/>
      <c r="D46" s="46">
        <f t="shared" si="6"/>
        <v>0</v>
      </c>
      <c r="E46" s="419"/>
      <c r="F46" s="167"/>
      <c r="G46" s="167"/>
      <c r="H46" s="420">
        <f t="shared" ref="H46:H50" si="13">F46*G46</f>
        <v>0</v>
      </c>
      <c r="I46" s="421"/>
    </row>
    <row r="47" spans="1:9" s="292" customFormat="1">
      <c r="A47" s="4" t="s">
        <v>26</v>
      </c>
      <c r="B47" s="11"/>
      <c r="C47" s="12"/>
      <c r="D47" s="295"/>
      <c r="E47" s="13"/>
      <c r="F47" s="265"/>
      <c r="G47" s="265"/>
      <c r="H47" s="297"/>
      <c r="I47" s="7"/>
    </row>
    <row r="48" spans="1:9">
      <c r="A48" s="17"/>
      <c r="B48" s="212"/>
      <c r="C48" s="213"/>
      <c r="D48" s="357">
        <f>B48*C48</f>
        <v>0</v>
      </c>
      <c r="E48" s="39"/>
      <c r="F48" s="108"/>
      <c r="G48" s="108"/>
      <c r="H48" s="362">
        <f t="shared" ref="H48" si="14">F48*G48</f>
        <v>0</v>
      </c>
      <c r="I48" s="40"/>
    </row>
    <row r="49" spans="1:9">
      <c r="A49" s="17"/>
      <c r="B49" s="145"/>
      <c r="C49" s="126"/>
      <c r="D49" s="46">
        <f>B49*C49</f>
        <v>0</v>
      </c>
      <c r="E49" s="31"/>
      <c r="F49" s="106"/>
      <c r="G49" s="106"/>
      <c r="H49" s="49">
        <f t="shared" ref="H49" si="15">F49*G49</f>
        <v>0</v>
      </c>
      <c r="I49" s="16"/>
    </row>
    <row r="50" spans="1:9" ht="16" thickBot="1">
      <c r="A50" s="17"/>
      <c r="B50" s="363"/>
      <c r="C50" s="364"/>
      <c r="D50" s="84">
        <f>B50*C50</f>
        <v>0</v>
      </c>
      <c r="E50" s="365"/>
      <c r="F50" s="366"/>
      <c r="G50" s="366"/>
      <c r="H50" s="367">
        <f t="shared" si="13"/>
        <v>0</v>
      </c>
      <c r="I50" s="368"/>
    </row>
    <row r="51" spans="1:9" ht="18.5">
      <c r="A51" s="148"/>
      <c r="B51" s="148"/>
      <c r="C51" s="149" t="s">
        <v>94</v>
      </c>
      <c r="D51" s="275">
        <f>SUM(D5:D50)</f>
        <v>0</v>
      </c>
      <c r="E51" s="150"/>
      <c r="F51" s="151"/>
      <c r="G51" s="152" t="s">
        <v>94</v>
      </c>
      <c r="H51" s="50">
        <f>SUM(H5:H50)</f>
        <v>0</v>
      </c>
      <c r="I51" s="153"/>
    </row>
    <row r="52" spans="1:9" ht="16" thickBot="1">
      <c r="D52" s="154"/>
    </row>
    <row r="53" spans="1:9" ht="29">
      <c r="A53" s="505" t="s">
        <v>96</v>
      </c>
      <c r="B53" s="305" t="s">
        <v>27</v>
      </c>
      <c r="C53" s="527" t="s">
        <v>97</v>
      </c>
      <c r="D53" s="154"/>
    </row>
    <row r="54" spans="1:9">
      <c r="A54" s="511" t="s">
        <v>20</v>
      </c>
      <c r="B54" s="279">
        <f>SUM(D6:D10)</f>
        <v>0</v>
      </c>
      <c r="C54" s="280">
        <f>SUM(H6:H10)</f>
        <v>0</v>
      </c>
      <c r="D54" s="154"/>
    </row>
    <row r="55" spans="1:9">
      <c r="A55" s="511" t="s">
        <v>21</v>
      </c>
      <c r="B55" s="279">
        <f xml:space="preserve"> SUM(D12:D16)</f>
        <v>0</v>
      </c>
      <c r="C55" s="280">
        <f>SUM(H12:H16)</f>
        <v>0</v>
      </c>
      <c r="D55" s="154"/>
    </row>
    <row r="56" spans="1:9">
      <c r="A56" s="511" t="s">
        <v>22</v>
      </c>
      <c r="B56" s="279">
        <f>SUM(D18:D24)</f>
        <v>0</v>
      </c>
      <c r="C56" s="280">
        <f>SUM(H18:H24)</f>
        <v>0</v>
      </c>
      <c r="D56" s="154"/>
    </row>
    <row r="57" spans="1:9">
      <c r="A57" s="511" t="s">
        <v>23</v>
      </c>
      <c r="B57" s="279">
        <f>SUM(D26:D31)</f>
        <v>0</v>
      </c>
      <c r="C57" s="280">
        <f>SUM(H26:H31)</f>
        <v>0</v>
      </c>
      <c r="D57" s="154"/>
    </row>
    <row r="58" spans="1:9">
      <c r="A58" s="512" t="s">
        <v>24</v>
      </c>
      <c r="B58" s="279">
        <f>SUM(D33:D40)</f>
        <v>0</v>
      </c>
      <c r="C58" s="280">
        <f>SUM(H33:H40)</f>
        <v>0</v>
      </c>
      <c r="D58" s="154"/>
    </row>
    <row r="59" spans="1:9">
      <c r="A59" s="156" t="s">
        <v>98</v>
      </c>
      <c r="B59" s="279">
        <f>SUM(D42:D46)</f>
        <v>0</v>
      </c>
      <c r="C59" s="280">
        <f>SUM(H42:H46)</f>
        <v>0</v>
      </c>
      <c r="D59" s="154"/>
    </row>
    <row r="60" spans="1:9" ht="16" thickBot="1">
      <c r="A60" s="157" t="s">
        <v>26</v>
      </c>
      <c r="B60" s="281">
        <f>SUM(D48:D50)</f>
        <v>0</v>
      </c>
      <c r="C60" s="282">
        <f>SUM(H48:H50)</f>
        <v>0</v>
      </c>
      <c r="D60" s="154"/>
    </row>
    <row r="61" spans="1:9">
      <c r="D61" s="154"/>
      <c r="E61" s="369"/>
    </row>
    <row r="62" spans="1:9">
      <c r="D62" s="154"/>
      <c r="E62" s="123"/>
    </row>
    <row r="63" spans="1:9">
      <c r="D63" s="154"/>
    </row>
    <row r="64" spans="1:9">
      <c r="D64" s="154"/>
    </row>
    <row r="65" spans="4:4">
      <c r="D65" s="154"/>
    </row>
    <row r="66" spans="4:4">
      <c r="D66" s="154"/>
    </row>
    <row r="67" spans="4:4">
      <c r="D67" s="154"/>
    </row>
  </sheetData>
  <sheetProtection sheet="1" objects="1" scenarios="1"/>
  <mergeCells count="2">
    <mergeCell ref="B3:E3"/>
    <mergeCell ref="F3:I3"/>
  </mergeCells>
  <phoneticPr fontId="14" type="noConversion"/>
  <pageMargins left="0.7" right="0.7" top="0.75" bottom="0.75" header="0.3" footer="0.3"/>
  <pageSetup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52"/>
  <sheetViews>
    <sheetView topLeftCell="A11" zoomScaleNormal="100" zoomScaleSheetLayoutView="100" workbookViewId="0">
      <selection activeCell="A25" sqref="A25"/>
    </sheetView>
  </sheetViews>
  <sheetFormatPr baseColWidth="10" defaultColWidth="9.1796875" defaultRowHeight="15.5"/>
  <cols>
    <col min="1" max="1" width="46.81640625" style="92" customWidth="1"/>
    <col min="2" max="2" width="10.36328125" style="92" customWidth="1"/>
    <col min="3" max="3" width="10.36328125" style="93" customWidth="1"/>
    <col min="4" max="4" width="15.36328125" style="93" customWidth="1"/>
    <col min="5" max="5" width="29.54296875" style="93" customWidth="1"/>
    <col min="6" max="7" width="10.36328125" style="93" customWidth="1"/>
    <col min="8" max="8" width="15.36328125" style="92" customWidth="1"/>
    <col min="9" max="9" width="34.36328125" style="92" customWidth="1"/>
    <col min="10" max="16384" width="9.1796875" style="92"/>
  </cols>
  <sheetData>
    <row r="1" spans="1:22" s="123" customFormat="1" ht="14.5">
      <c r="C1" s="124"/>
      <c r="D1" s="112"/>
      <c r="E1" s="112"/>
      <c r="F1" s="125"/>
      <c r="G1" s="125"/>
    </row>
    <row r="3" spans="1:22" ht="17.5" customHeight="1">
      <c r="A3" s="94" t="s">
        <v>146</v>
      </c>
      <c r="B3" s="580" t="s">
        <v>126</v>
      </c>
      <c r="C3" s="581"/>
      <c r="D3" s="581"/>
      <c r="E3" s="582"/>
      <c r="F3" s="578" t="s">
        <v>127</v>
      </c>
      <c r="G3" s="578"/>
      <c r="H3" s="578"/>
      <c r="I3" s="579"/>
      <c r="J3" s="93"/>
    </row>
    <row r="4" spans="1:22" s="299" customFormat="1" ht="29">
      <c r="A4" s="95" t="s">
        <v>128</v>
      </c>
      <c r="B4" s="96" t="s">
        <v>176</v>
      </c>
      <c r="C4" s="97" t="s">
        <v>74</v>
      </c>
      <c r="D4" s="98" t="s">
        <v>103</v>
      </c>
      <c r="E4" s="99" t="s">
        <v>76</v>
      </c>
      <c r="F4" s="133" t="s">
        <v>176</v>
      </c>
      <c r="G4" s="133" t="s">
        <v>74</v>
      </c>
      <c r="H4" s="134" t="s">
        <v>103</v>
      </c>
      <c r="I4" s="135" t="s">
        <v>76</v>
      </c>
      <c r="J4" s="204"/>
      <c r="O4" s="300"/>
      <c r="P4" s="204"/>
      <c r="V4" s="301"/>
    </row>
    <row r="5" spans="1:22" s="299" customFormat="1">
      <c r="A5" s="100" t="s">
        <v>20</v>
      </c>
      <c r="B5" s="312"/>
      <c r="C5" s="463"/>
      <c r="D5" s="302"/>
      <c r="E5" s="101"/>
      <c r="F5" s="313"/>
      <c r="G5" s="470"/>
      <c r="H5" s="303"/>
      <c r="I5" s="102"/>
      <c r="J5" s="204"/>
      <c r="O5" s="300"/>
      <c r="P5" s="204"/>
      <c r="V5" s="301"/>
    </row>
    <row r="6" spans="1:22" s="375" customFormat="1">
      <c r="A6" s="342" t="s">
        <v>147</v>
      </c>
      <c r="B6" s="140"/>
      <c r="C6" s="478"/>
      <c r="D6" s="370">
        <f>C6*B6</f>
        <v>0</v>
      </c>
      <c r="E6" s="371"/>
      <c r="F6" s="372"/>
      <c r="G6" s="481"/>
      <c r="H6" s="85">
        <f>G6*F6</f>
        <v>0</v>
      </c>
      <c r="I6" s="373"/>
      <c r="J6" s="374"/>
      <c r="O6" s="113"/>
      <c r="P6" s="374"/>
      <c r="V6" s="376"/>
    </row>
    <row r="7" spans="1:22" s="375" customFormat="1">
      <c r="A7" s="342" t="s">
        <v>148</v>
      </c>
      <c r="B7" s="140"/>
      <c r="C7" s="478"/>
      <c r="D7" s="370">
        <f>C7*B7</f>
        <v>0</v>
      </c>
      <c r="E7" s="371"/>
      <c r="F7" s="372"/>
      <c r="G7" s="481"/>
      <c r="H7" s="85">
        <f>G7*F7</f>
        <v>0</v>
      </c>
      <c r="I7" s="373"/>
      <c r="J7" s="374"/>
      <c r="O7" s="113"/>
      <c r="P7" s="374"/>
      <c r="V7" s="376"/>
    </row>
    <row r="8" spans="1:22" s="375" customFormat="1">
      <c r="A8" s="342"/>
      <c r="B8" s="140"/>
      <c r="C8" s="478"/>
      <c r="D8" s="370">
        <f>C8*B8</f>
        <v>0</v>
      </c>
      <c r="E8" s="371"/>
      <c r="F8" s="372"/>
      <c r="G8" s="481"/>
      <c r="H8" s="85">
        <f>G8*F8</f>
        <v>0</v>
      </c>
      <c r="I8" s="373"/>
      <c r="J8" s="374"/>
      <c r="O8" s="113"/>
      <c r="P8" s="374"/>
      <c r="V8" s="376"/>
    </row>
    <row r="9" spans="1:22" s="375" customFormat="1">
      <c r="A9" s="342"/>
      <c r="B9" s="140"/>
      <c r="C9" s="478"/>
      <c r="D9" s="370">
        <f>C9*B9</f>
        <v>0</v>
      </c>
      <c r="E9" s="371"/>
      <c r="F9" s="372"/>
      <c r="G9" s="481"/>
      <c r="H9" s="85">
        <f>G9*F9</f>
        <v>0</v>
      </c>
      <c r="I9" s="373"/>
      <c r="J9" s="374"/>
      <c r="O9" s="113"/>
      <c r="P9" s="374"/>
      <c r="V9" s="376"/>
    </row>
    <row r="10" spans="1:22" s="375" customFormat="1">
      <c r="A10" s="342"/>
      <c r="B10" s="140"/>
      <c r="C10" s="478"/>
      <c r="D10" s="370">
        <f>C10*B10</f>
        <v>0</v>
      </c>
      <c r="E10" s="371"/>
      <c r="F10" s="372"/>
      <c r="G10" s="481"/>
      <c r="H10" s="85">
        <f>G10*F10</f>
        <v>0</v>
      </c>
      <c r="I10" s="373"/>
      <c r="J10" s="374"/>
      <c r="O10" s="113"/>
      <c r="P10" s="374"/>
      <c r="V10" s="376"/>
    </row>
    <row r="11" spans="1:22" s="299" customFormat="1">
      <c r="A11" s="100" t="s">
        <v>21</v>
      </c>
      <c r="B11" s="312"/>
      <c r="C11" s="463"/>
      <c r="D11" s="306"/>
      <c r="E11" s="101"/>
      <c r="F11" s="313"/>
      <c r="G11" s="470"/>
      <c r="H11" s="308"/>
      <c r="I11" s="102"/>
      <c r="J11" s="204"/>
      <c r="O11" s="300"/>
      <c r="P11" s="204"/>
      <c r="V11" s="301"/>
    </row>
    <row r="12" spans="1:22" s="375" customFormat="1">
      <c r="A12" s="342" t="s">
        <v>149</v>
      </c>
      <c r="B12" s="140"/>
      <c r="C12" s="478"/>
      <c r="D12" s="370">
        <f>C12*B12</f>
        <v>0</v>
      </c>
      <c r="E12" s="371"/>
      <c r="F12" s="372"/>
      <c r="G12" s="481"/>
      <c r="H12" s="85">
        <f>G12*F12</f>
        <v>0</v>
      </c>
      <c r="I12" s="373"/>
      <c r="J12" s="374"/>
      <c r="O12" s="113"/>
      <c r="P12" s="374"/>
      <c r="V12" s="376"/>
    </row>
    <row r="13" spans="1:22" s="375" customFormat="1">
      <c r="A13" s="342"/>
      <c r="B13" s="140"/>
      <c r="C13" s="478"/>
      <c r="D13" s="370">
        <f>C13*B13</f>
        <v>0</v>
      </c>
      <c r="E13" s="371"/>
      <c r="F13" s="372"/>
      <c r="G13" s="481"/>
      <c r="H13" s="85">
        <f>G13*F13</f>
        <v>0</v>
      </c>
      <c r="I13" s="373"/>
      <c r="J13" s="374"/>
      <c r="O13" s="113"/>
      <c r="P13" s="374"/>
      <c r="V13" s="376"/>
    </row>
    <row r="14" spans="1:22" s="375" customFormat="1">
      <c r="A14" s="342"/>
      <c r="B14" s="140"/>
      <c r="C14" s="478"/>
      <c r="D14" s="370">
        <f>C14*B14</f>
        <v>0</v>
      </c>
      <c r="E14" s="371"/>
      <c r="F14" s="372"/>
      <c r="G14" s="481"/>
      <c r="H14" s="85">
        <f>G14*F14</f>
        <v>0</v>
      </c>
      <c r="I14" s="373"/>
      <c r="J14" s="374"/>
      <c r="O14" s="113"/>
      <c r="P14" s="374"/>
      <c r="V14" s="376"/>
    </row>
    <row r="15" spans="1:22" s="375" customFormat="1">
      <c r="A15" s="342"/>
      <c r="B15" s="140"/>
      <c r="C15" s="478"/>
      <c r="D15" s="370">
        <f>C15*B15</f>
        <v>0</v>
      </c>
      <c r="E15" s="371"/>
      <c r="F15" s="372"/>
      <c r="G15" s="481"/>
      <c r="H15" s="85">
        <f>G15*F15</f>
        <v>0</v>
      </c>
      <c r="I15" s="373"/>
      <c r="J15" s="374"/>
      <c r="O15" s="113"/>
      <c r="P15" s="374"/>
      <c r="V15" s="376"/>
    </row>
    <row r="16" spans="1:22" s="299" customFormat="1">
      <c r="A16" s="100" t="s">
        <v>22</v>
      </c>
      <c r="B16" s="312"/>
      <c r="C16" s="463"/>
      <c r="D16" s="306"/>
      <c r="E16" s="101"/>
      <c r="F16" s="313"/>
      <c r="G16" s="470"/>
      <c r="H16" s="308"/>
      <c r="I16" s="102"/>
      <c r="J16" s="204"/>
      <c r="O16" s="300"/>
      <c r="P16" s="204"/>
      <c r="V16" s="301"/>
    </row>
    <row r="17" spans="1:22" s="375" customFormat="1">
      <c r="A17" s="342" t="s">
        <v>150</v>
      </c>
      <c r="B17" s="140"/>
      <c r="C17" s="478"/>
      <c r="D17" s="370">
        <f t="shared" ref="D17:D22" si="0">C17*B17</f>
        <v>0</v>
      </c>
      <c r="E17" s="371"/>
      <c r="F17" s="372"/>
      <c r="G17" s="481"/>
      <c r="H17" s="85">
        <f t="shared" ref="H17:H22" si="1">G17*F17</f>
        <v>0</v>
      </c>
      <c r="I17" s="373"/>
      <c r="J17" s="374"/>
      <c r="O17" s="113"/>
      <c r="P17" s="374"/>
      <c r="V17" s="376"/>
    </row>
    <row r="18" spans="1:22" s="375" customFormat="1">
      <c r="A18" s="342" t="s">
        <v>151</v>
      </c>
      <c r="B18" s="140"/>
      <c r="C18" s="478"/>
      <c r="D18" s="370">
        <f t="shared" si="0"/>
        <v>0</v>
      </c>
      <c r="E18" s="371"/>
      <c r="F18" s="372"/>
      <c r="G18" s="481"/>
      <c r="H18" s="85">
        <f t="shared" si="1"/>
        <v>0</v>
      </c>
      <c r="I18" s="373"/>
      <c r="J18" s="374"/>
      <c r="O18" s="113"/>
      <c r="P18" s="374"/>
      <c r="V18" s="376"/>
    </row>
    <row r="19" spans="1:22" s="375" customFormat="1" ht="29">
      <c r="A19" s="342" t="s">
        <v>152</v>
      </c>
      <c r="B19" s="140"/>
      <c r="C19" s="478"/>
      <c r="D19" s="370">
        <f t="shared" si="0"/>
        <v>0</v>
      </c>
      <c r="E19" s="371"/>
      <c r="F19" s="372"/>
      <c r="G19" s="481"/>
      <c r="H19" s="85">
        <f t="shared" si="1"/>
        <v>0</v>
      </c>
      <c r="I19" s="373"/>
      <c r="J19" s="374"/>
      <c r="O19" s="113"/>
      <c r="P19" s="374"/>
      <c r="V19" s="376"/>
    </row>
    <row r="20" spans="1:22" s="375" customFormat="1">
      <c r="A20" s="342"/>
      <c r="B20" s="140"/>
      <c r="C20" s="478"/>
      <c r="D20" s="370">
        <f t="shared" si="0"/>
        <v>0</v>
      </c>
      <c r="E20" s="371"/>
      <c r="F20" s="372"/>
      <c r="G20" s="481"/>
      <c r="H20" s="85">
        <f t="shared" si="1"/>
        <v>0</v>
      </c>
      <c r="I20" s="373"/>
      <c r="J20" s="374"/>
      <c r="O20" s="113"/>
      <c r="P20" s="374"/>
      <c r="V20" s="376"/>
    </row>
    <row r="21" spans="1:22" s="375" customFormat="1">
      <c r="A21" s="342"/>
      <c r="B21" s="140"/>
      <c r="C21" s="478"/>
      <c r="D21" s="370">
        <f t="shared" si="0"/>
        <v>0</v>
      </c>
      <c r="E21" s="371"/>
      <c r="F21" s="372"/>
      <c r="G21" s="481"/>
      <c r="H21" s="85">
        <f t="shared" si="1"/>
        <v>0</v>
      </c>
      <c r="I21" s="373"/>
      <c r="J21" s="374"/>
      <c r="O21" s="113"/>
      <c r="P21" s="374"/>
      <c r="V21" s="376"/>
    </row>
    <row r="22" spans="1:22" s="375" customFormat="1">
      <c r="A22" s="342"/>
      <c r="B22" s="140"/>
      <c r="C22" s="478"/>
      <c r="D22" s="370">
        <f t="shared" si="0"/>
        <v>0</v>
      </c>
      <c r="E22" s="371"/>
      <c r="F22" s="372"/>
      <c r="G22" s="481"/>
      <c r="H22" s="85">
        <f t="shared" si="1"/>
        <v>0</v>
      </c>
      <c r="I22" s="373"/>
      <c r="J22" s="374"/>
      <c r="O22" s="113"/>
      <c r="P22" s="374"/>
      <c r="V22" s="376"/>
    </row>
    <row r="23" spans="1:22" s="299" customFormat="1">
      <c r="A23" s="100" t="s">
        <v>23</v>
      </c>
      <c r="B23" s="312"/>
      <c r="C23" s="463"/>
      <c r="D23" s="306"/>
      <c r="E23" s="101"/>
      <c r="F23" s="313"/>
      <c r="G23" s="470"/>
      <c r="H23" s="308"/>
      <c r="I23" s="102"/>
      <c r="J23" s="204"/>
      <c r="O23" s="300"/>
      <c r="P23" s="204"/>
      <c r="V23" s="301"/>
    </row>
    <row r="24" spans="1:22" s="375" customFormat="1">
      <c r="A24" s="342" t="s">
        <v>153</v>
      </c>
      <c r="B24" s="140"/>
      <c r="C24" s="478"/>
      <c r="D24" s="370">
        <f>C24*B24</f>
        <v>0</v>
      </c>
      <c r="E24" s="371"/>
      <c r="F24" s="372"/>
      <c r="G24" s="481"/>
      <c r="H24" s="85">
        <f>G24*F24</f>
        <v>0</v>
      </c>
      <c r="I24" s="373"/>
      <c r="J24" s="374"/>
      <c r="O24" s="113"/>
      <c r="P24" s="374"/>
      <c r="V24" s="376"/>
    </row>
    <row r="25" spans="1:22" s="375" customFormat="1">
      <c r="A25" s="26" t="s">
        <v>154</v>
      </c>
      <c r="B25" s="140"/>
      <c r="C25" s="478"/>
      <c r="D25" s="370">
        <f>C25*B25</f>
        <v>0</v>
      </c>
      <c r="E25" s="371"/>
      <c r="F25" s="372"/>
      <c r="G25" s="481"/>
      <c r="H25" s="85">
        <f>G25*F25</f>
        <v>0</v>
      </c>
      <c r="I25" s="373"/>
      <c r="J25" s="374"/>
      <c r="O25" s="113"/>
      <c r="P25" s="374"/>
      <c r="V25" s="376"/>
    </row>
    <row r="26" spans="1:22" s="375" customFormat="1">
      <c r="A26" s="342"/>
      <c r="B26" s="140"/>
      <c r="C26" s="478"/>
      <c r="D26" s="370">
        <f>C26*B26</f>
        <v>0</v>
      </c>
      <c r="E26" s="371"/>
      <c r="F26" s="372"/>
      <c r="G26" s="481"/>
      <c r="H26" s="85">
        <f>G26*F26</f>
        <v>0</v>
      </c>
      <c r="I26" s="373"/>
      <c r="J26" s="374"/>
      <c r="O26" s="113"/>
      <c r="P26" s="374"/>
      <c r="V26" s="376"/>
    </row>
    <row r="27" spans="1:22" s="375" customFormat="1">
      <c r="A27" s="342"/>
      <c r="B27" s="140"/>
      <c r="C27" s="478"/>
      <c r="D27" s="370">
        <f>C27*B27</f>
        <v>0</v>
      </c>
      <c r="E27" s="371"/>
      <c r="F27" s="372"/>
      <c r="G27" s="481"/>
      <c r="H27" s="85">
        <f>G27*F27</f>
        <v>0</v>
      </c>
      <c r="I27" s="373"/>
      <c r="J27" s="374"/>
      <c r="O27" s="113"/>
      <c r="P27" s="374"/>
      <c r="V27" s="376"/>
    </row>
    <row r="28" spans="1:22" s="375" customFormat="1">
      <c r="A28" s="342"/>
      <c r="B28" s="140"/>
      <c r="C28" s="478"/>
      <c r="D28" s="370">
        <f>C28*B28</f>
        <v>0</v>
      </c>
      <c r="E28" s="371"/>
      <c r="F28" s="372"/>
      <c r="G28" s="481"/>
      <c r="H28" s="85">
        <f>G28*F28</f>
        <v>0</v>
      </c>
      <c r="I28" s="373"/>
      <c r="J28" s="374"/>
      <c r="O28" s="113"/>
      <c r="P28" s="374"/>
      <c r="V28" s="376"/>
    </row>
    <row r="29" spans="1:22" s="299" customFormat="1">
      <c r="A29" s="100" t="s">
        <v>24</v>
      </c>
      <c r="B29" s="312"/>
      <c r="C29" s="463"/>
      <c r="D29" s="306"/>
      <c r="E29" s="101"/>
      <c r="F29" s="313"/>
      <c r="G29" s="470"/>
      <c r="H29" s="308"/>
      <c r="I29" s="102"/>
      <c r="J29" s="204"/>
      <c r="O29" s="300"/>
      <c r="P29" s="204"/>
      <c r="V29" s="301"/>
    </row>
    <row r="30" spans="1:22" s="375" customFormat="1">
      <c r="A30" s="342" t="s">
        <v>155</v>
      </c>
      <c r="B30" s="140"/>
      <c r="C30" s="478"/>
      <c r="D30" s="370">
        <f>C30*B30</f>
        <v>0</v>
      </c>
      <c r="E30" s="371"/>
      <c r="F30" s="372"/>
      <c r="G30" s="481"/>
      <c r="H30" s="85">
        <f>G30*F30</f>
        <v>0</v>
      </c>
      <c r="I30" s="373"/>
      <c r="J30" s="374"/>
      <c r="O30" s="113"/>
      <c r="P30" s="374"/>
      <c r="V30" s="376"/>
    </row>
    <row r="31" spans="1:22" s="375" customFormat="1">
      <c r="A31" s="342"/>
      <c r="B31" s="140"/>
      <c r="C31" s="478"/>
      <c r="D31" s="370">
        <f>C31*B31</f>
        <v>0</v>
      </c>
      <c r="E31" s="371"/>
      <c r="F31" s="372"/>
      <c r="G31" s="481"/>
      <c r="H31" s="85">
        <f>G31*F31</f>
        <v>0</v>
      </c>
      <c r="I31" s="373"/>
      <c r="J31" s="374"/>
      <c r="O31" s="113"/>
      <c r="P31" s="374"/>
      <c r="V31" s="376"/>
    </row>
    <row r="32" spans="1:22" s="375" customFormat="1">
      <c r="A32" s="342"/>
      <c r="B32" s="140"/>
      <c r="C32" s="478"/>
      <c r="D32" s="370">
        <f>C32*B32</f>
        <v>0</v>
      </c>
      <c r="E32" s="371"/>
      <c r="F32" s="372"/>
      <c r="G32" s="481"/>
      <c r="H32" s="85">
        <f>G32*F32</f>
        <v>0</v>
      </c>
      <c r="I32" s="373"/>
      <c r="J32" s="374"/>
      <c r="O32" s="113"/>
      <c r="P32" s="374"/>
      <c r="V32" s="376"/>
    </row>
    <row r="33" spans="1:22" s="375" customFormat="1">
      <c r="A33" s="100" t="s">
        <v>25</v>
      </c>
      <c r="B33" s="312"/>
      <c r="C33" s="463"/>
      <c r="D33" s="306"/>
      <c r="E33" s="101"/>
      <c r="F33" s="313"/>
      <c r="G33" s="470"/>
      <c r="H33" s="308"/>
      <c r="I33" s="102"/>
      <c r="J33" s="374"/>
      <c r="O33" s="113"/>
      <c r="P33" s="374"/>
      <c r="V33" s="376"/>
    </row>
    <row r="34" spans="1:22" s="299" customFormat="1">
      <c r="A34" s="17" t="s">
        <v>156</v>
      </c>
      <c r="B34" s="103"/>
      <c r="C34" s="462"/>
      <c r="D34" s="370">
        <f>C34*B34</f>
        <v>0</v>
      </c>
      <c r="E34" s="377"/>
      <c r="F34" s="105"/>
      <c r="G34" s="468"/>
      <c r="H34" s="85">
        <f>G34*F34</f>
        <v>0</v>
      </c>
      <c r="I34" s="16"/>
      <c r="J34" s="204"/>
      <c r="O34" s="300"/>
      <c r="P34" s="204"/>
      <c r="V34" s="301"/>
    </row>
    <row r="35" spans="1:22">
      <c r="A35" s="17"/>
      <c r="B35" s="378"/>
      <c r="C35" s="479"/>
      <c r="D35" s="370">
        <f>C35*B35</f>
        <v>0</v>
      </c>
      <c r="E35" s="379"/>
      <c r="F35" s="107"/>
      <c r="G35" s="472"/>
      <c r="H35" s="85">
        <f>G35*F35</f>
        <v>0</v>
      </c>
      <c r="I35" s="40"/>
      <c r="J35" s="93"/>
      <c r="P35" s="205"/>
      <c r="Q35" s="93"/>
      <c r="R35" s="304"/>
      <c r="S35" s="304"/>
      <c r="T35" s="304"/>
      <c r="U35" s="304"/>
      <c r="V35" s="205"/>
    </row>
    <row r="36" spans="1:22">
      <c r="A36" s="17"/>
      <c r="B36" s="378"/>
      <c r="C36" s="479"/>
      <c r="D36" s="422">
        <f>C36*B36</f>
        <v>0</v>
      </c>
      <c r="E36" s="379"/>
      <c r="F36" s="107"/>
      <c r="G36" s="468"/>
      <c r="H36" s="423">
        <f t="shared" ref="H36" si="2">G36*F36</f>
        <v>0</v>
      </c>
      <c r="I36" s="40"/>
      <c r="J36" s="93"/>
    </row>
    <row r="37" spans="1:22">
      <c r="A37" s="342"/>
      <c r="B37" s="140"/>
      <c r="C37" s="478"/>
      <c r="D37" s="370">
        <f>C37*B37</f>
        <v>0</v>
      </c>
      <c r="E37" s="371"/>
      <c r="F37" s="372"/>
      <c r="G37" s="482"/>
      <c r="H37" s="85">
        <f>G37*F37</f>
        <v>0</v>
      </c>
      <c r="I37" s="373"/>
      <c r="J37" s="93"/>
    </row>
    <row r="38" spans="1:22" s="206" customFormat="1">
      <c r="A38" s="100" t="s">
        <v>26</v>
      </c>
      <c r="B38" s="312"/>
      <c r="C38" s="463"/>
      <c r="D38" s="306"/>
      <c r="E38" s="101"/>
      <c r="F38" s="313"/>
      <c r="G38" s="470"/>
      <c r="H38" s="308"/>
      <c r="I38" s="102"/>
    </row>
    <row r="39" spans="1:22">
      <c r="A39" s="17"/>
      <c r="B39" s="103"/>
      <c r="C39" s="462"/>
      <c r="D39" s="370">
        <f>C39*B39</f>
        <v>0</v>
      </c>
      <c r="E39" s="377"/>
      <c r="F39" s="105"/>
      <c r="G39" s="468"/>
      <c r="H39" s="85">
        <f>G39*F39</f>
        <v>0</v>
      </c>
      <c r="I39" s="16"/>
    </row>
    <row r="40" spans="1:22">
      <c r="A40" s="17"/>
      <c r="B40" s="378"/>
      <c r="C40" s="479"/>
      <c r="D40" s="370">
        <f t="shared" ref="D40:D41" si="3">C40*B40</f>
        <v>0</v>
      </c>
      <c r="E40" s="379"/>
      <c r="F40" s="107"/>
      <c r="G40" s="472"/>
      <c r="H40" s="85">
        <f>G40*F40</f>
        <v>0</v>
      </c>
      <c r="I40" s="40"/>
    </row>
    <row r="41" spans="1:22" ht="16" thickBot="1">
      <c r="A41" s="17"/>
      <c r="B41" s="380"/>
      <c r="C41" s="480"/>
      <c r="D41" s="381">
        <f t="shared" si="3"/>
        <v>0</v>
      </c>
      <c r="E41" s="382"/>
      <c r="F41" s="110"/>
      <c r="G41" s="473"/>
      <c r="H41" s="86">
        <f t="shared" ref="H41" si="4">G41*F41</f>
        <v>0</v>
      </c>
      <c r="I41" s="30"/>
    </row>
    <row r="42" spans="1:22">
      <c r="A42" s="112"/>
      <c r="B42" s="113"/>
      <c r="C42" s="114" t="s">
        <v>94</v>
      </c>
      <c r="D42" s="307">
        <f>SUM(D5:D41)</f>
        <v>0</v>
      </c>
      <c r="E42" s="115"/>
      <c r="F42" s="116"/>
      <c r="G42" s="117" t="s">
        <v>94</v>
      </c>
      <c r="H42" s="309">
        <f>SUM(H5:H41)</f>
        <v>0</v>
      </c>
      <c r="I42" s="118"/>
    </row>
    <row r="43" spans="1:22" ht="16" thickBot="1"/>
    <row r="44" spans="1:22" ht="29">
      <c r="A44" s="119" t="s">
        <v>96</v>
      </c>
      <c r="B44" s="305" t="s">
        <v>27</v>
      </c>
      <c r="C44" s="528" t="s">
        <v>97</v>
      </c>
    </row>
    <row r="45" spans="1:22">
      <c r="A45" s="120" t="s">
        <v>20</v>
      </c>
      <c r="B45" s="257">
        <f>SUM(D6:D10)</f>
        <v>0</v>
      </c>
      <c r="C45" s="258">
        <f>SUM(H6:H10)</f>
        <v>0</v>
      </c>
    </row>
    <row r="46" spans="1:22">
      <c r="A46" s="120" t="s">
        <v>21</v>
      </c>
      <c r="B46" s="257">
        <f>SUM(D12:D15)</f>
        <v>0</v>
      </c>
      <c r="C46" s="258">
        <f>SUM(H12:H15)</f>
        <v>0</v>
      </c>
    </row>
    <row r="47" spans="1:22">
      <c r="A47" s="120" t="s">
        <v>22</v>
      </c>
      <c r="B47" s="257">
        <f>SUM(D17:D22)</f>
        <v>0</v>
      </c>
      <c r="C47" s="258">
        <f>SUM(H17:H22)</f>
        <v>0</v>
      </c>
    </row>
    <row r="48" spans="1:22">
      <c r="A48" s="120" t="s">
        <v>23</v>
      </c>
      <c r="B48" s="257">
        <f>SUM(D24:D28)</f>
        <v>0</v>
      </c>
      <c r="C48" s="258">
        <f>SUM(H24:H28)</f>
        <v>0</v>
      </c>
    </row>
    <row r="49" spans="1:3">
      <c r="A49" s="121" t="s">
        <v>24</v>
      </c>
      <c r="B49" s="257">
        <f>SUM(D30:D32)</f>
        <v>0</v>
      </c>
      <c r="C49" s="258">
        <f>SUM(H30:H32)</f>
        <v>0</v>
      </c>
    </row>
    <row r="50" spans="1:3">
      <c r="A50" s="156" t="s">
        <v>98</v>
      </c>
      <c r="B50" s="257">
        <f>SUM(D34:D37)</f>
        <v>0</v>
      </c>
      <c r="C50" s="258">
        <f>SUM(H34:H37)</f>
        <v>0</v>
      </c>
    </row>
    <row r="51" spans="1:3" ht="16" thickBot="1">
      <c r="A51" s="122" t="s">
        <v>26</v>
      </c>
      <c r="B51" s="310">
        <f>SUM(D39:D41)</f>
        <v>0</v>
      </c>
      <c r="C51" s="311">
        <f>SUM(H39:H41)</f>
        <v>0</v>
      </c>
    </row>
    <row r="52" spans="1:3">
      <c r="B52" s="490"/>
    </row>
  </sheetData>
  <sheetProtection sheet="1" objects="1" scenarios="1"/>
  <mergeCells count="2">
    <mergeCell ref="B3:E3"/>
    <mergeCell ref="F3:I3"/>
  </mergeCells>
  <pageMargins left="0.7" right="0.7" top="0.75" bottom="0.75" header="0.3" footer="0.3"/>
  <pageSetup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K48"/>
  <sheetViews>
    <sheetView zoomScaleNormal="100" zoomScaleSheetLayoutView="90" workbookViewId="0">
      <selection activeCell="A33" sqref="A33"/>
    </sheetView>
  </sheetViews>
  <sheetFormatPr baseColWidth="10" defaultColWidth="8.81640625" defaultRowHeight="14.5"/>
  <cols>
    <col min="1" max="1" width="50.1796875" style="154" customWidth="1"/>
    <col min="2" max="4" width="10.36328125" style="154" customWidth="1"/>
    <col min="5" max="5" width="15.36328125" style="154" customWidth="1"/>
    <col min="6" max="6" width="37.1796875" style="154" customWidth="1"/>
    <col min="7" max="9" width="10.36328125" style="154" customWidth="1"/>
    <col min="10" max="10" width="15.36328125" style="154" customWidth="1"/>
    <col min="11" max="11" width="33.1796875" style="154" bestFit="1" customWidth="1"/>
    <col min="12" max="16384" width="8.81640625" style="154"/>
  </cols>
  <sheetData>
    <row r="1" spans="1:11" s="123" customFormat="1">
      <c r="C1" s="124"/>
      <c r="D1" s="112"/>
      <c r="E1" s="112"/>
      <c r="F1" s="125"/>
      <c r="G1" s="125"/>
    </row>
    <row r="3" spans="1:11" s="158" customFormat="1" ht="15" customHeight="1">
      <c r="A3" s="529" t="s">
        <v>157</v>
      </c>
      <c r="B3" s="583" t="s">
        <v>126</v>
      </c>
      <c r="C3" s="584"/>
      <c r="D3" s="584"/>
      <c r="E3" s="584"/>
      <c r="F3" s="585"/>
      <c r="G3" s="586" t="s">
        <v>127</v>
      </c>
      <c r="H3" s="587"/>
      <c r="I3" s="587"/>
      <c r="J3" s="587"/>
      <c r="K3" s="588"/>
    </row>
    <row r="4" spans="1:11" s="314" customFormat="1" ht="43.5">
      <c r="A4" s="530" t="s">
        <v>128</v>
      </c>
      <c r="B4" s="532" t="s">
        <v>158</v>
      </c>
      <c r="C4" s="533" t="s">
        <v>159</v>
      </c>
      <c r="D4" s="533" t="s">
        <v>160</v>
      </c>
      <c r="E4" s="534" t="s">
        <v>103</v>
      </c>
      <c r="F4" s="535" t="s">
        <v>76</v>
      </c>
      <c r="G4" s="536" t="s">
        <v>158</v>
      </c>
      <c r="H4" s="537" t="s">
        <v>159</v>
      </c>
      <c r="I4" s="537" t="s">
        <v>160</v>
      </c>
      <c r="J4" s="538" t="s">
        <v>103</v>
      </c>
      <c r="K4" s="539" t="s">
        <v>76</v>
      </c>
    </row>
    <row r="5" spans="1:11" s="314" customFormat="1">
      <c r="A5" s="531" t="s">
        <v>20</v>
      </c>
      <c r="B5" s="319"/>
      <c r="C5" s="320"/>
      <c r="D5" s="320"/>
      <c r="E5" s="315"/>
      <c r="F5" s="208"/>
      <c r="G5" s="321"/>
      <c r="H5" s="322"/>
      <c r="I5" s="322"/>
      <c r="J5" s="317"/>
      <c r="K5" s="209"/>
    </row>
    <row r="6" spans="1:11" s="314" customFormat="1">
      <c r="A6" s="530"/>
      <c r="B6" s="492"/>
      <c r="C6" s="493"/>
      <c r="D6" s="493"/>
      <c r="E6" s="89">
        <f>B6*C6*D6</f>
        <v>0</v>
      </c>
      <c r="F6" s="210"/>
      <c r="G6" s="492"/>
      <c r="H6" s="493"/>
      <c r="I6" s="493"/>
      <c r="J6" s="88">
        <f>G6*H6*I6</f>
        <v>0</v>
      </c>
      <c r="K6" s="211"/>
    </row>
    <row r="7" spans="1:11" s="314" customFormat="1">
      <c r="A7" s="530"/>
      <c r="B7" s="492"/>
      <c r="C7" s="493"/>
      <c r="D7" s="493"/>
      <c r="E7" s="89">
        <f>B7*C7*D7</f>
        <v>0</v>
      </c>
      <c r="F7" s="210"/>
      <c r="G7" s="492"/>
      <c r="H7" s="493"/>
      <c r="I7" s="493"/>
      <c r="J7" s="88">
        <f>G7*H7*I7</f>
        <v>0</v>
      </c>
      <c r="K7" s="211"/>
    </row>
    <row r="8" spans="1:11" s="314" customFormat="1">
      <c r="A8" s="530"/>
      <c r="B8" s="492"/>
      <c r="C8" s="493"/>
      <c r="D8" s="493"/>
      <c r="E8" s="89">
        <f>B8*C8*D8</f>
        <v>0</v>
      </c>
      <c r="F8" s="210"/>
      <c r="G8" s="492"/>
      <c r="H8" s="493"/>
      <c r="I8" s="493"/>
      <c r="J8" s="88">
        <f>G8*H8*I8</f>
        <v>0</v>
      </c>
      <c r="K8" s="211"/>
    </row>
    <row r="9" spans="1:11" s="314" customFormat="1">
      <c r="A9" s="531" t="s">
        <v>21</v>
      </c>
      <c r="B9" s="494"/>
      <c r="C9" s="495"/>
      <c r="D9" s="495"/>
      <c r="E9" s="315"/>
      <c r="F9" s="208"/>
      <c r="G9" s="494"/>
      <c r="H9" s="495"/>
      <c r="I9" s="495"/>
      <c r="J9" s="317"/>
      <c r="K9" s="209"/>
    </row>
    <row r="10" spans="1:11" s="314" customFormat="1">
      <c r="A10" s="383" t="s">
        <v>161</v>
      </c>
      <c r="B10" s="492"/>
      <c r="C10" s="493"/>
      <c r="D10" s="493"/>
      <c r="E10" s="89">
        <f>B10*C10*D10</f>
        <v>0</v>
      </c>
      <c r="F10" s="210"/>
      <c r="G10" s="492"/>
      <c r="H10" s="493"/>
      <c r="I10" s="493"/>
      <c r="J10" s="88">
        <f>G10*H10*I10</f>
        <v>0</v>
      </c>
      <c r="K10" s="211"/>
    </row>
    <row r="11" spans="1:11" s="314" customFormat="1">
      <c r="A11" s="383"/>
      <c r="B11" s="492"/>
      <c r="C11" s="493"/>
      <c r="D11" s="493"/>
      <c r="E11" s="89">
        <f>B11*C11*D11</f>
        <v>0</v>
      </c>
      <c r="F11" s="210"/>
      <c r="G11" s="492"/>
      <c r="H11" s="493"/>
      <c r="I11" s="493"/>
      <c r="J11" s="88">
        <f>G11*H11*I11</f>
        <v>0</v>
      </c>
      <c r="K11" s="211"/>
    </row>
    <row r="12" spans="1:11" s="314" customFormat="1">
      <c r="A12" s="383"/>
      <c r="B12" s="492"/>
      <c r="C12" s="493"/>
      <c r="D12" s="493"/>
      <c r="E12" s="89">
        <f>B12*C12*D12</f>
        <v>0</v>
      </c>
      <c r="F12" s="210"/>
      <c r="G12" s="492"/>
      <c r="H12" s="493"/>
      <c r="I12" s="493"/>
      <c r="J12" s="88">
        <f>G12*H12*I12</f>
        <v>0</v>
      </c>
      <c r="K12" s="211"/>
    </row>
    <row r="13" spans="1:11" s="314" customFormat="1">
      <c r="A13" s="531" t="s">
        <v>22</v>
      </c>
      <c r="B13" s="494"/>
      <c r="C13" s="495"/>
      <c r="D13" s="495"/>
      <c r="E13" s="315"/>
      <c r="F13" s="208"/>
      <c r="G13" s="494"/>
      <c r="H13" s="495"/>
      <c r="I13" s="495"/>
      <c r="J13" s="317"/>
      <c r="K13" s="209"/>
    </row>
    <row r="14" spans="1:11" s="314" customFormat="1">
      <c r="A14" s="530"/>
      <c r="B14" s="492"/>
      <c r="C14" s="493"/>
      <c r="D14" s="493"/>
      <c r="E14" s="89">
        <f>B14*C14*D14</f>
        <v>0</v>
      </c>
      <c r="F14" s="210"/>
      <c r="G14" s="492"/>
      <c r="H14" s="493"/>
      <c r="I14" s="493"/>
      <c r="J14" s="88">
        <f>G14*H14*I14</f>
        <v>0</v>
      </c>
      <c r="K14" s="211"/>
    </row>
    <row r="15" spans="1:11" s="314" customFormat="1">
      <c r="A15" s="530"/>
      <c r="B15" s="492"/>
      <c r="C15" s="493"/>
      <c r="D15" s="493"/>
      <c r="E15" s="89">
        <f>B15*C15*D15</f>
        <v>0</v>
      </c>
      <c r="F15" s="210"/>
      <c r="G15" s="492"/>
      <c r="H15" s="493"/>
      <c r="I15" s="493"/>
      <c r="J15" s="88">
        <f>G15*H15*I15</f>
        <v>0</v>
      </c>
      <c r="K15" s="211"/>
    </row>
    <row r="16" spans="1:11" s="314" customFormat="1">
      <c r="A16" s="530"/>
      <c r="B16" s="492"/>
      <c r="C16" s="493"/>
      <c r="D16" s="493"/>
      <c r="E16" s="89">
        <f>B16*C16*D16</f>
        <v>0</v>
      </c>
      <c r="F16" s="210"/>
      <c r="G16" s="492"/>
      <c r="H16" s="493"/>
      <c r="I16" s="493"/>
      <c r="J16" s="88">
        <f>G16*H16*I16</f>
        <v>0</v>
      </c>
      <c r="K16" s="211"/>
    </row>
    <row r="17" spans="1:11" s="314" customFormat="1">
      <c r="A17" s="531" t="s">
        <v>23</v>
      </c>
      <c r="B17" s="494"/>
      <c r="C17" s="495"/>
      <c r="D17" s="495"/>
      <c r="E17" s="315"/>
      <c r="F17" s="208"/>
      <c r="G17" s="494"/>
      <c r="H17" s="495"/>
      <c r="I17" s="495"/>
      <c r="J17" s="317"/>
      <c r="K17" s="209"/>
    </row>
    <row r="18" spans="1:11" s="314" customFormat="1">
      <c r="A18" s="383"/>
      <c r="B18" s="492"/>
      <c r="C18" s="493"/>
      <c r="D18" s="493"/>
      <c r="E18" s="89">
        <f>B18*C18*D18</f>
        <v>0</v>
      </c>
      <c r="F18" s="210"/>
      <c r="G18" s="492"/>
      <c r="H18" s="493"/>
      <c r="I18" s="493"/>
      <c r="J18" s="88">
        <f>G18*H18*I18</f>
        <v>0</v>
      </c>
      <c r="K18" s="211"/>
    </row>
    <row r="19" spans="1:11" s="314" customFormat="1">
      <c r="A19" s="383"/>
      <c r="B19" s="492"/>
      <c r="C19" s="493"/>
      <c r="D19" s="493"/>
      <c r="E19" s="89">
        <f>B19*C19*D19</f>
        <v>0</v>
      </c>
      <c r="F19" s="210"/>
      <c r="G19" s="492"/>
      <c r="H19" s="493"/>
      <c r="I19" s="493"/>
      <c r="J19" s="88">
        <f>G19*H19*I19</f>
        <v>0</v>
      </c>
      <c r="K19" s="211"/>
    </row>
    <row r="20" spans="1:11" s="314" customFormat="1">
      <c r="A20" s="383"/>
      <c r="B20" s="492"/>
      <c r="C20" s="493"/>
      <c r="D20" s="493"/>
      <c r="E20" s="89">
        <f>B20*C20*D20</f>
        <v>0</v>
      </c>
      <c r="F20" s="210"/>
      <c r="G20" s="492"/>
      <c r="H20" s="493"/>
      <c r="I20" s="493"/>
      <c r="J20" s="88">
        <f>G20*H20*I20</f>
        <v>0</v>
      </c>
      <c r="K20" s="211"/>
    </row>
    <row r="21" spans="1:11" s="314" customFormat="1">
      <c r="A21" s="531" t="s">
        <v>24</v>
      </c>
      <c r="B21" s="494"/>
      <c r="C21" s="495"/>
      <c r="D21" s="495"/>
      <c r="E21" s="315"/>
      <c r="F21" s="208"/>
      <c r="G21" s="494"/>
      <c r="H21" s="495"/>
      <c r="I21" s="495"/>
      <c r="J21" s="317"/>
      <c r="K21" s="209"/>
    </row>
    <row r="22" spans="1:11" s="314" customFormat="1">
      <c r="A22" s="383" t="s">
        <v>162</v>
      </c>
      <c r="B22" s="492"/>
      <c r="C22" s="493"/>
      <c r="D22" s="493"/>
      <c r="E22" s="89">
        <f>B22*C22*D22</f>
        <v>0</v>
      </c>
      <c r="F22" s="210"/>
      <c r="G22" s="492"/>
      <c r="H22" s="493"/>
      <c r="I22" s="493"/>
      <c r="J22" s="88">
        <f>G22*H22*I22</f>
        <v>0</v>
      </c>
      <c r="K22" s="211"/>
    </row>
    <row r="23" spans="1:11" s="314" customFormat="1">
      <c r="A23" s="383" t="s">
        <v>163</v>
      </c>
      <c r="B23" s="492"/>
      <c r="C23" s="493"/>
      <c r="D23" s="493"/>
      <c r="E23" s="89">
        <f>B23*C23*D23</f>
        <v>0</v>
      </c>
      <c r="F23" s="210"/>
      <c r="G23" s="492"/>
      <c r="H23" s="493"/>
      <c r="I23" s="493"/>
      <c r="J23" s="88">
        <f>G23*H23*I23</f>
        <v>0</v>
      </c>
      <c r="K23" s="211"/>
    </row>
    <row r="24" spans="1:11" s="314" customFormat="1">
      <c r="A24" s="383"/>
      <c r="B24" s="492"/>
      <c r="C24" s="493"/>
      <c r="D24" s="493"/>
      <c r="E24" s="89">
        <f>B24*C24*D24</f>
        <v>0</v>
      </c>
      <c r="F24" s="210"/>
      <c r="G24" s="492"/>
      <c r="H24" s="493"/>
      <c r="I24" s="493"/>
      <c r="J24" s="88">
        <f>G24*H24*I24</f>
        <v>0</v>
      </c>
      <c r="K24" s="211"/>
    </row>
    <row r="25" spans="1:11" s="314" customFormat="1">
      <c r="A25" s="4" t="s">
        <v>164</v>
      </c>
      <c r="B25" s="494"/>
      <c r="C25" s="495"/>
      <c r="D25" s="495"/>
      <c r="E25" s="315"/>
      <c r="F25" s="208"/>
      <c r="G25" s="494"/>
      <c r="H25" s="495"/>
      <c r="I25" s="495"/>
      <c r="J25" s="317"/>
      <c r="K25" s="209"/>
    </row>
    <row r="26" spans="1:11" s="314" customFormat="1">
      <c r="A26" s="17" t="s">
        <v>165</v>
      </c>
      <c r="B26" s="145"/>
      <c r="C26" s="126"/>
      <c r="D26" s="126"/>
      <c r="E26" s="89">
        <f t="shared" ref="E26:E30" si="0">B26*C26*D26</f>
        <v>0</v>
      </c>
      <c r="F26" s="31"/>
      <c r="G26" s="145"/>
      <c r="H26" s="126"/>
      <c r="I26" s="126"/>
      <c r="J26" s="88">
        <f t="shared" ref="J26:J30" si="1">G26*H26*I26</f>
        <v>0</v>
      </c>
      <c r="K26" s="16"/>
    </row>
    <row r="27" spans="1:11">
      <c r="A27" s="17"/>
      <c r="B27" s="145"/>
      <c r="C27" s="126"/>
      <c r="D27" s="126"/>
      <c r="E27" s="89">
        <f t="shared" si="0"/>
        <v>0</v>
      </c>
      <c r="F27" s="31"/>
      <c r="G27" s="145"/>
      <c r="H27" s="126"/>
      <c r="I27" s="126"/>
      <c r="J27" s="88">
        <f t="shared" si="1"/>
        <v>0</v>
      </c>
      <c r="K27" s="16"/>
    </row>
    <row r="28" spans="1:11">
      <c r="A28" s="17"/>
      <c r="B28" s="145"/>
      <c r="C28" s="126"/>
      <c r="D28" s="126"/>
      <c r="E28" s="89">
        <f t="shared" si="0"/>
        <v>0</v>
      </c>
      <c r="F28" s="31"/>
      <c r="G28" s="145"/>
      <c r="H28" s="126"/>
      <c r="I28" s="126"/>
      <c r="J28" s="88">
        <f t="shared" si="1"/>
        <v>0</v>
      </c>
      <c r="K28" s="16"/>
    </row>
    <row r="29" spans="1:11">
      <c r="A29" s="17"/>
      <c r="B29" s="212"/>
      <c r="C29" s="213"/>
      <c r="D29" s="213"/>
      <c r="E29" s="89">
        <f t="shared" si="0"/>
        <v>0</v>
      </c>
      <c r="F29" s="39"/>
      <c r="G29" s="212"/>
      <c r="H29" s="213"/>
      <c r="I29" s="213"/>
      <c r="J29" s="88">
        <f t="shared" si="1"/>
        <v>0</v>
      </c>
      <c r="K29" s="40"/>
    </row>
    <row r="30" spans="1:11">
      <c r="A30" s="17"/>
      <c r="B30" s="212"/>
      <c r="C30" s="126"/>
      <c r="D30" s="126"/>
      <c r="E30" s="87">
        <f t="shared" si="0"/>
        <v>0</v>
      </c>
      <c r="F30" s="39"/>
      <c r="G30" s="212"/>
      <c r="H30" s="126"/>
      <c r="I30" s="126"/>
      <c r="J30" s="88">
        <f t="shared" si="1"/>
        <v>0</v>
      </c>
      <c r="K30" s="16"/>
    </row>
    <row r="31" spans="1:11">
      <c r="A31" s="383"/>
      <c r="B31" s="492"/>
      <c r="C31" s="496"/>
      <c r="D31" s="496"/>
      <c r="E31" s="424">
        <f>B31*C31*D31</f>
        <v>0</v>
      </c>
      <c r="F31" s="210"/>
      <c r="G31" s="492"/>
      <c r="H31" s="496"/>
      <c r="I31" s="496"/>
      <c r="J31" s="425">
        <f>G31*H31*I31</f>
        <v>0</v>
      </c>
      <c r="K31" s="426"/>
    </row>
    <row r="32" spans="1:11" s="214" customFormat="1">
      <c r="A32" s="207" t="s">
        <v>26</v>
      </c>
      <c r="B32" s="494"/>
      <c r="C32" s="495"/>
      <c r="D32" s="495"/>
      <c r="E32" s="315"/>
      <c r="F32" s="208"/>
      <c r="G32" s="494"/>
      <c r="H32" s="495"/>
      <c r="I32" s="495"/>
      <c r="J32" s="317"/>
      <c r="K32" s="209"/>
    </row>
    <row r="33" spans="1:11">
      <c r="A33" s="17" t="s">
        <v>166</v>
      </c>
      <c r="B33" s="145"/>
      <c r="C33" s="126"/>
      <c r="D33" s="126"/>
      <c r="E33" s="89">
        <f t="shared" ref="E33:E37" si="2">B33*C33*D33</f>
        <v>0</v>
      </c>
      <c r="F33" s="31"/>
      <c r="G33" s="145"/>
      <c r="H33" s="126"/>
      <c r="I33" s="126"/>
      <c r="J33" s="88">
        <f t="shared" ref="J33:J35" si="3">G33*H33*I33</f>
        <v>0</v>
      </c>
      <c r="K33" s="16"/>
    </row>
    <row r="34" spans="1:11">
      <c r="A34" s="383" t="s">
        <v>167</v>
      </c>
      <c r="B34" s="145"/>
      <c r="C34" s="126"/>
      <c r="D34" s="126"/>
      <c r="E34" s="89">
        <f t="shared" si="2"/>
        <v>0</v>
      </c>
      <c r="F34" s="31"/>
      <c r="G34" s="145"/>
      <c r="H34" s="126"/>
      <c r="I34" s="126"/>
      <c r="J34" s="88">
        <f t="shared" si="3"/>
        <v>0</v>
      </c>
      <c r="K34" s="16"/>
    </row>
    <row r="35" spans="1:11">
      <c r="A35" s="17"/>
      <c r="B35" s="145"/>
      <c r="C35" s="126"/>
      <c r="D35" s="126"/>
      <c r="E35" s="89">
        <f t="shared" si="2"/>
        <v>0</v>
      </c>
      <c r="F35" s="31"/>
      <c r="G35" s="145"/>
      <c r="H35" s="126"/>
      <c r="I35" s="126"/>
      <c r="J35" s="88">
        <f t="shared" si="3"/>
        <v>0</v>
      </c>
      <c r="K35" s="16"/>
    </row>
    <row r="36" spans="1:11">
      <c r="A36" s="17"/>
      <c r="B36" s="212"/>
      <c r="C36" s="213"/>
      <c r="D36" s="213"/>
      <c r="E36" s="89">
        <f t="shared" si="2"/>
        <v>0</v>
      </c>
      <c r="F36" s="39"/>
      <c r="G36" s="212"/>
      <c r="H36" s="213"/>
      <c r="I36" s="213"/>
      <c r="J36" s="88">
        <f t="shared" ref="J36:J37" si="4">G36*H36*I36</f>
        <v>0</v>
      </c>
      <c r="K36" s="40"/>
    </row>
    <row r="37" spans="1:11" ht="15" thickBot="1">
      <c r="A37" s="17"/>
      <c r="B37" s="146"/>
      <c r="C37" s="147"/>
      <c r="D37" s="147"/>
      <c r="E37" s="90">
        <f t="shared" si="2"/>
        <v>0</v>
      </c>
      <c r="F37" s="29"/>
      <c r="G37" s="146"/>
      <c r="H37" s="147"/>
      <c r="I37" s="147"/>
      <c r="J37" s="91">
        <f t="shared" si="4"/>
        <v>0</v>
      </c>
      <c r="K37" s="30"/>
    </row>
    <row r="38" spans="1:11" ht="18.5">
      <c r="A38" s="214"/>
      <c r="B38" s="215"/>
      <c r="C38" s="215"/>
      <c r="D38" s="216" t="s">
        <v>94</v>
      </c>
      <c r="E38" s="316">
        <f>SUM(E5:E37)</f>
        <v>0</v>
      </c>
      <c r="F38" s="217"/>
      <c r="G38" s="218"/>
      <c r="H38" s="218"/>
      <c r="I38" s="219" t="s">
        <v>94</v>
      </c>
      <c r="J38" s="318">
        <f>SUM(J5:J37)</f>
        <v>0</v>
      </c>
      <c r="K38" s="220"/>
    </row>
    <row r="39" spans="1:11" ht="15" thickBot="1">
      <c r="D39" s="221"/>
      <c r="E39" s="221"/>
    </row>
    <row r="40" spans="1:11" ht="29">
      <c r="A40" s="540" t="s">
        <v>96</v>
      </c>
      <c r="B40" s="293" t="s">
        <v>27</v>
      </c>
      <c r="C40" s="541" t="s">
        <v>97</v>
      </c>
    </row>
    <row r="41" spans="1:11">
      <c r="A41" s="511" t="s">
        <v>20</v>
      </c>
      <c r="B41" s="279">
        <f>SUM(E6:E8)</f>
        <v>0</v>
      </c>
      <c r="C41" s="280">
        <f>SUM(J6:J8)</f>
        <v>0</v>
      </c>
    </row>
    <row r="42" spans="1:11">
      <c r="A42" s="511" t="s">
        <v>21</v>
      </c>
      <c r="B42" s="279">
        <f>SUM(E10:E12)</f>
        <v>0</v>
      </c>
      <c r="C42" s="280">
        <f>SUM(J10:J12)</f>
        <v>0</v>
      </c>
      <c r="D42" s="223"/>
      <c r="E42" s="224"/>
    </row>
    <row r="43" spans="1:11">
      <c r="A43" s="511" t="s">
        <v>22</v>
      </c>
      <c r="B43" s="279">
        <f>SUM(E14:E16)</f>
        <v>0</v>
      </c>
      <c r="C43" s="280">
        <f>SUM(J14:J16)</f>
        <v>0</v>
      </c>
    </row>
    <row r="44" spans="1:11">
      <c r="A44" s="511" t="s">
        <v>23</v>
      </c>
      <c r="B44" s="279">
        <f>SUM(E18:E20)</f>
        <v>0</v>
      </c>
      <c r="C44" s="280">
        <f>SUM(J18:J20)</f>
        <v>0</v>
      </c>
    </row>
    <row r="45" spans="1:11">
      <c r="A45" s="512" t="s">
        <v>24</v>
      </c>
      <c r="B45" s="279">
        <f>SUM(E22:E24)</f>
        <v>0</v>
      </c>
      <c r="C45" s="280">
        <f>SUM(J22:J24)</f>
        <v>0</v>
      </c>
    </row>
    <row r="46" spans="1:11">
      <c r="A46" s="156" t="s">
        <v>164</v>
      </c>
      <c r="B46" s="279">
        <f>SUM(E26:E31)</f>
        <v>0</v>
      </c>
      <c r="C46" s="280">
        <f>SUM(J26:J31)</f>
        <v>0</v>
      </c>
    </row>
    <row r="47" spans="1:11" ht="15" thickBot="1">
      <c r="A47" s="157" t="s">
        <v>26</v>
      </c>
      <c r="B47" s="281">
        <f>SUM(E33:E37)</f>
        <v>0</v>
      </c>
      <c r="C47" s="282">
        <f>SUM(J33:J37)</f>
        <v>0</v>
      </c>
    </row>
    <row r="48" spans="1:11">
      <c r="B48" s="491">
        <f>SUM(B41:B47)</f>
        <v>0</v>
      </c>
      <c r="C48" s="491">
        <f>SUM(C41:C47)</f>
        <v>0</v>
      </c>
    </row>
  </sheetData>
  <sheetProtection sheet="1" objects="1" scenarios="1"/>
  <mergeCells count="2">
    <mergeCell ref="B3:F3"/>
    <mergeCell ref="G3:K3"/>
  </mergeCells>
  <pageMargins left="0.7" right="0.7" top="0.75" bottom="0.75" header="0.3" footer="0.3"/>
  <pageSetup scale="50" orientation="landscape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K40"/>
  <sheetViews>
    <sheetView zoomScaleNormal="100" zoomScaleSheetLayoutView="80" workbookViewId="0">
      <selection activeCell="G15" sqref="G15"/>
    </sheetView>
  </sheetViews>
  <sheetFormatPr baseColWidth="10" defaultColWidth="9.1796875" defaultRowHeight="15.5"/>
  <cols>
    <col min="1" max="1" width="44.36328125" style="225" customWidth="1"/>
    <col min="2" max="2" width="13" style="225" customWidth="1"/>
    <col min="3" max="3" width="17.81640625" style="226" customWidth="1"/>
    <col min="4" max="4" width="13" style="227" customWidth="1"/>
    <col min="5" max="5" width="19.36328125" style="227" customWidth="1"/>
    <col min="6" max="6" width="9.1796875" style="225" bestFit="1" customWidth="1"/>
    <col min="7" max="7" width="19.1796875" style="225" customWidth="1"/>
    <col min="8" max="8" width="14.36328125" style="225" customWidth="1"/>
    <col min="9" max="9" width="63.1796875" style="225" bestFit="1" customWidth="1"/>
    <col min="10" max="16384" width="9.1796875" style="225"/>
  </cols>
  <sheetData>
    <row r="1" spans="1:9" s="123" customFormat="1" ht="14.5">
      <c r="B1" s="124"/>
      <c r="C1" s="112"/>
      <c r="D1" s="112"/>
      <c r="E1" s="125"/>
    </row>
    <row r="2" spans="1:9" ht="16" thickBot="1"/>
    <row r="3" spans="1:9" ht="16.5" customHeight="1">
      <c r="A3" s="228" t="s">
        <v>168</v>
      </c>
      <c r="B3" s="589"/>
      <c r="C3" s="589"/>
      <c r="D3" s="589"/>
      <c r="E3" s="590"/>
      <c r="F3" s="591"/>
      <c r="G3" s="591"/>
      <c r="H3" s="591"/>
      <c r="I3" s="592"/>
    </row>
    <row r="4" spans="1:9" s="325" customFormat="1" ht="35.25" customHeight="1">
      <c r="A4" s="229" t="s">
        <v>128</v>
      </c>
      <c r="B4" s="230" t="s">
        <v>176</v>
      </c>
      <c r="C4" s="230" t="s">
        <v>74</v>
      </c>
      <c r="D4" s="323" t="s">
        <v>103</v>
      </c>
      <c r="E4" s="231" t="s">
        <v>76</v>
      </c>
      <c r="F4" s="232" t="s">
        <v>176</v>
      </c>
      <c r="G4" s="232" t="s">
        <v>74</v>
      </c>
      <c r="H4" s="324" t="s">
        <v>103</v>
      </c>
      <c r="I4" s="233" t="s">
        <v>76</v>
      </c>
    </row>
    <row r="5" spans="1:9" s="325" customFormat="1">
      <c r="A5" s="234" t="s">
        <v>20</v>
      </c>
      <c r="B5" s="332"/>
      <c r="C5" s="332"/>
      <c r="D5" s="326"/>
      <c r="E5" s="235"/>
      <c r="F5" s="333"/>
      <c r="G5" s="333"/>
      <c r="H5" s="327"/>
      <c r="I5" s="236"/>
    </row>
    <row r="6" spans="1:9" s="325" customFormat="1">
      <c r="A6" s="485"/>
      <c r="B6" s="230"/>
      <c r="C6" s="230"/>
      <c r="D6" s="87"/>
      <c r="E6" s="231"/>
      <c r="F6" s="232"/>
      <c r="G6" s="232"/>
      <c r="H6" s="88">
        <f>F6*G6</f>
        <v>0</v>
      </c>
      <c r="I6" s="233"/>
    </row>
    <row r="7" spans="1:9" s="325" customFormat="1">
      <c r="A7" s="485"/>
      <c r="B7" s="230"/>
      <c r="C7" s="230"/>
      <c r="D7" s="87"/>
      <c r="E7" s="231"/>
      <c r="F7" s="232"/>
      <c r="G7" s="232"/>
      <c r="H7" s="88">
        <f>F7*G7</f>
        <v>0</v>
      </c>
      <c r="I7" s="233"/>
    </row>
    <row r="8" spans="1:9" s="325" customFormat="1">
      <c r="A8" s="234" t="s">
        <v>21</v>
      </c>
      <c r="B8" s="332"/>
      <c r="C8" s="332"/>
      <c r="D8" s="330"/>
      <c r="E8" s="235"/>
      <c r="F8" s="333"/>
      <c r="G8" s="333"/>
      <c r="H8" s="331"/>
      <c r="I8" s="236"/>
    </row>
    <row r="9" spans="1:9" s="325" customFormat="1">
      <c r="A9" s="485"/>
      <c r="B9" s="237"/>
      <c r="C9" s="104"/>
      <c r="D9" s="87"/>
      <c r="E9" s="231"/>
      <c r="F9" s="232"/>
      <c r="G9" s="232"/>
      <c r="H9" s="88">
        <f>F9*G9</f>
        <v>0</v>
      </c>
      <c r="I9" s="233"/>
    </row>
    <row r="10" spans="1:9" s="325" customFormat="1">
      <c r="A10" s="485"/>
      <c r="B10" s="237"/>
      <c r="C10" s="104"/>
      <c r="D10" s="87"/>
      <c r="E10" s="231"/>
      <c r="F10" s="232"/>
      <c r="G10" s="232"/>
      <c r="H10" s="88">
        <f>F10*G10</f>
        <v>0</v>
      </c>
      <c r="I10" s="233"/>
    </row>
    <row r="11" spans="1:9" s="325" customFormat="1">
      <c r="A11" s="234" t="s">
        <v>22</v>
      </c>
      <c r="B11" s="332"/>
      <c r="C11" s="332"/>
      <c r="D11" s="330"/>
      <c r="E11" s="235"/>
      <c r="F11" s="333"/>
      <c r="G11" s="333"/>
      <c r="H11" s="331"/>
      <c r="I11" s="236"/>
    </row>
    <row r="12" spans="1:9" s="325" customFormat="1">
      <c r="A12" s="485"/>
      <c r="B12" s="230"/>
      <c r="C12" s="230"/>
      <c r="D12" s="87"/>
      <c r="E12" s="231"/>
      <c r="F12" s="232"/>
      <c r="G12" s="232"/>
      <c r="H12" s="88">
        <f>F12*G12</f>
        <v>0</v>
      </c>
      <c r="I12" s="233"/>
    </row>
    <row r="13" spans="1:9" s="325" customFormat="1">
      <c r="A13" s="485"/>
      <c r="B13" s="230"/>
      <c r="C13" s="230"/>
      <c r="D13" s="87"/>
      <c r="E13" s="231"/>
      <c r="F13" s="232"/>
      <c r="G13" s="232"/>
      <c r="H13" s="88">
        <f>F13*G13</f>
        <v>0</v>
      </c>
      <c r="I13" s="233"/>
    </row>
    <row r="14" spans="1:9" s="325" customFormat="1">
      <c r="A14" s="234" t="s">
        <v>23</v>
      </c>
      <c r="B14" s="332"/>
      <c r="C14" s="332"/>
      <c r="D14" s="330"/>
      <c r="E14" s="235"/>
      <c r="F14" s="333"/>
      <c r="G14" s="333"/>
      <c r="H14" s="331"/>
      <c r="I14" s="236"/>
    </row>
    <row r="15" spans="1:9" s="325" customFormat="1">
      <c r="A15" s="485"/>
      <c r="B15" s="237"/>
      <c r="C15" s="104"/>
      <c r="D15" s="87"/>
      <c r="E15" s="231"/>
      <c r="F15" s="232"/>
      <c r="G15" s="232"/>
      <c r="H15" s="88">
        <f>F15*G15</f>
        <v>0</v>
      </c>
      <c r="I15" s="233"/>
    </row>
    <row r="16" spans="1:9" s="325" customFormat="1">
      <c r="A16" s="485"/>
      <c r="B16" s="237"/>
      <c r="C16" s="104"/>
      <c r="D16" s="87"/>
      <c r="E16" s="231"/>
      <c r="F16" s="232"/>
      <c r="G16" s="232"/>
      <c r="H16" s="88">
        <f>F16*G16</f>
        <v>0</v>
      </c>
      <c r="I16" s="233"/>
    </row>
    <row r="17" spans="1:11" s="325" customFormat="1">
      <c r="A17" s="234" t="s">
        <v>24</v>
      </c>
      <c r="B17" s="332"/>
      <c r="C17" s="332"/>
      <c r="D17" s="330"/>
      <c r="E17" s="235"/>
      <c r="F17" s="333"/>
      <c r="G17" s="333"/>
      <c r="H17" s="331"/>
      <c r="I17" s="236"/>
    </row>
    <row r="18" spans="1:11" s="325" customFormat="1">
      <c r="A18" s="485"/>
      <c r="B18" s="237"/>
      <c r="C18" s="104"/>
      <c r="D18" s="87"/>
      <c r="E18" s="231"/>
      <c r="F18" s="232"/>
      <c r="G18" s="232"/>
      <c r="H18" s="87">
        <f>F18*G18</f>
        <v>0</v>
      </c>
      <c r="I18" s="233"/>
    </row>
    <row r="19" spans="1:11" s="325" customFormat="1">
      <c r="A19" s="485"/>
      <c r="B19" s="237"/>
      <c r="C19" s="104"/>
      <c r="D19" s="87"/>
      <c r="E19" s="231"/>
      <c r="F19" s="232"/>
      <c r="G19" s="232"/>
      <c r="H19" s="87">
        <f>F19*G19</f>
        <v>0</v>
      </c>
      <c r="I19" s="233"/>
    </row>
    <row r="20" spans="1:11" s="325" customFormat="1">
      <c r="A20" s="4" t="s">
        <v>164</v>
      </c>
      <c r="B20" s="332"/>
      <c r="C20" s="332"/>
      <c r="D20" s="330"/>
      <c r="E20" s="235"/>
      <c r="F20" s="333"/>
      <c r="G20" s="333"/>
      <c r="H20" s="331"/>
      <c r="I20" s="236"/>
    </row>
    <row r="21" spans="1:11" s="325" customFormat="1">
      <c r="A21" s="486"/>
      <c r="B21" s="237"/>
      <c r="C21" s="104"/>
      <c r="D21" s="87"/>
      <c r="E21" s="359"/>
      <c r="F21" s="238"/>
      <c r="G21" s="106"/>
      <c r="H21" s="88">
        <f>F21*G21</f>
        <v>0</v>
      </c>
      <c r="I21" s="16"/>
    </row>
    <row r="22" spans="1:11" s="325" customFormat="1">
      <c r="A22" s="486"/>
      <c r="B22" s="237"/>
      <c r="C22" s="104"/>
      <c r="D22" s="87"/>
      <c r="E22" s="359"/>
      <c r="F22" s="238"/>
      <c r="G22" s="106"/>
      <c r="H22" s="88">
        <f>F22*G22</f>
        <v>0</v>
      </c>
      <c r="I22" s="16"/>
    </row>
    <row r="23" spans="1:11">
      <c r="A23" s="234" t="s">
        <v>26</v>
      </c>
      <c r="B23" s="332"/>
      <c r="C23" s="332"/>
      <c r="D23" s="330"/>
      <c r="E23" s="235"/>
      <c r="F23" s="333"/>
      <c r="G23" s="333"/>
      <c r="H23" s="331"/>
      <c r="I23" s="236"/>
      <c r="J23" s="127"/>
      <c r="K23" s="328"/>
    </row>
    <row r="24" spans="1:11">
      <c r="A24" s="487" t="s">
        <v>169</v>
      </c>
      <c r="B24" s="237"/>
      <c r="C24" s="104"/>
      <c r="D24" s="87"/>
      <c r="E24" s="359"/>
      <c r="F24" s="238"/>
      <c r="G24" s="106"/>
      <c r="H24" s="88">
        <f>F24*G24</f>
        <v>0</v>
      </c>
      <c r="I24" s="16"/>
      <c r="J24" s="127"/>
      <c r="K24" s="328"/>
    </row>
    <row r="25" spans="1:11">
      <c r="A25" s="487" t="s">
        <v>170</v>
      </c>
      <c r="B25" s="237"/>
      <c r="C25" s="104"/>
      <c r="D25" s="87"/>
      <c r="E25" s="359"/>
      <c r="F25" s="238"/>
      <c r="G25" s="106"/>
      <c r="H25" s="88">
        <f>F25*G25</f>
        <v>0</v>
      </c>
      <c r="I25" s="16"/>
      <c r="J25" s="127"/>
      <c r="K25" s="328"/>
    </row>
    <row r="26" spans="1:11">
      <c r="A26" s="487" t="s">
        <v>171</v>
      </c>
      <c r="B26" s="237"/>
      <c r="C26" s="104"/>
      <c r="D26" s="87"/>
      <c r="E26" s="359"/>
      <c r="F26" s="238"/>
      <c r="G26" s="106"/>
      <c r="H26" s="88">
        <f>F26*G26</f>
        <v>0</v>
      </c>
      <c r="I26" s="16"/>
      <c r="J26" s="127"/>
      <c r="K26" s="328"/>
    </row>
    <row r="27" spans="1:11">
      <c r="A27" s="487" t="s">
        <v>172</v>
      </c>
      <c r="B27" s="237"/>
      <c r="C27" s="104"/>
      <c r="D27" s="87"/>
      <c r="E27" s="359"/>
      <c r="F27" s="238"/>
      <c r="G27" s="106"/>
      <c r="H27" s="88">
        <f>F27*G27</f>
        <v>0</v>
      </c>
      <c r="I27" s="16"/>
    </row>
    <row r="28" spans="1:11">
      <c r="A28" s="487" t="s">
        <v>173</v>
      </c>
      <c r="B28" s="237"/>
      <c r="C28" s="104"/>
      <c r="D28" s="87"/>
      <c r="E28" s="359"/>
      <c r="F28" s="238"/>
      <c r="G28" s="106"/>
      <c r="H28" s="88">
        <f>F28*G28</f>
        <v>0</v>
      </c>
      <c r="I28" s="16"/>
    </row>
    <row r="29" spans="1:11" s="239" customFormat="1" ht="18.5">
      <c r="A29" s="487" t="s">
        <v>174</v>
      </c>
      <c r="B29" s="237"/>
      <c r="C29" s="104"/>
      <c r="D29" s="87"/>
      <c r="E29" s="359"/>
      <c r="F29" s="238"/>
      <c r="G29" s="106"/>
      <c r="H29" s="88">
        <f>F28*G28</f>
        <v>0</v>
      </c>
      <c r="I29" s="16"/>
    </row>
    <row r="30" spans="1:11">
      <c r="A30" s="487"/>
      <c r="B30" s="237"/>
      <c r="C30" s="104"/>
      <c r="D30" s="87"/>
      <c r="E30" s="359"/>
      <c r="F30" s="238"/>
      <c r="G30" s="106"/>
      <c r="H30" s="88">
        <f>F29*G29</f>
        <v>0</v>
      </c>
      <c r="I30" s="16"/>
    </row>
    <row r="31" spans="1:11" ht="18.5">
      <c r="A31" s="239"/>
      <c r="B31" s="239"/>
      <c r="C31" s="240" t="s">
        <v>94</v>
      </c>
      <c r="D31" s="546">
        <f>SUM(D5:D30)</f>
        <v>0</v>
      </c>
      <c r="E31" s="239"/>
      <c r="F31" s="241"/>
      <c r="G31" s="219" t="s">
        <v>94</v>
      </c>
      <c r="H31" s="318">
        <f>SUM(H5:H30)</f>
        <v>0</v>
      </c>
      <c r="I31" s="241"/>
    </row>
    <row r="32" spans="1:11" ht="16" thickBot="1">
      <c r="D32" s="225"/>
      <c r="E32" s="225"/>
    </row>
    <row r="33" spans="1:5">
      <c r="A33" s="222" t="s">
        <v>96</v>
      </c>
      <c r="B33" s="293" t="s">
        <v>27</v>
      </c>
      <c r="C33" s="329" t="s">
        <v>97</v>
      </c>
      <c r="D33" s="225"/>
      <c r="E33" s="225"/>
    </row>
    <row r="34" spans="1:5">
      <c r="A34" s="155" t="s">
        <v>20</v>
      </c>
      <c r="B34" s="279">
        <f>SUM(D6:D7)</f>
        <v>0</v>
      </c>
      <c r="C34" s="280">
        <f>SUM(H6:H7)</f>
        <v>0</v>
      </c>
      <c r="D34" s="225"/>
      <c r="E34" s="225"/>
    </row>
    <row r="35" spans="1:5">
      <c r="A35" s="155" t="s">
        <v>21</v>
      </c>
      <c r="B35" s="279">
        <f>SUM(D9:D10)</f>
        <v>0</v>
      </c>
      <c r="C35" s="280">
        <f>SUM(H9:H10)</f>
        <v>0</v>
      </c>
      <c r="D35" s="225"/>
      <c r="E35" s="225"/>
    </row>
    <row r="36" spans="1:5">
      <c r="A36" s="155" t="s">
        <v>22</v>
      </c>
      <c r="B36" s="279">
        <f>SUM(D12:D13)</f>
        <v>0</v>
      </c>
      <c r="C36" s="280">
        <f>SUM(H12:H13)</f>
        <v>0</v>
      </c>
      <c r="D36" s="225"/>
      <c r="E36" s="225"/>
    </row>
    <row r="37" spans="1:5">
      <c r="A37" s="155" t="s">
        <v>23</v>
      </c>
      <c r="B37" s="279">
        <f>SUM(D15:D16)</f>
        <v>0</v>
      </c>
      <c r="C37" s="280">
        <f>SUM(H15:H16)</f>
        <v>0</v>
      </c>
    </row>
    <row r="38" spans="1:5">
      <c r="A38" s="156" t="s">
        <v>24</v>
      </c>
      <c r="B38" s="279">
        <f>SUM(D18:D19)</f>
        <v>0</v>
      </c>
      <c r="C38" s="280">
        <f>SUM(H18:H19)</f>
        <v>0</v>
      </c>
    </row>
    <row r="39" spans="1:5">
      <c r="A39" s="156" t="s">
        <v>175</v>
      </c>
      <c r="B39" s="279">
        <f>SUM(D21:D22)</f>
        <v>0</v>
      </c>
      <c r="C39" s="280">
        <f>SUM(H21:H22)</f>
        <v>0</v>
      </c>
    </row>
    <row r="40" spans="1:5" ht="16" thickBot="1">
      <c r="A40" s="157" t="s">
        <v>26</v>
      </c>
      <c r="B40" s="281">
        <f>SUM(D24:D30)</f>
        <v>0</v>
      </c>
      <c r="C40" s="282">
        <f>SUM(H24:H30)</f>
        <v>0</v>
      </c>
    </row>
  </sheetData>
  <sheetProtection sheet="1" objects="1" scenarios="1"/>
  <mergeCells count="2">
    <mergeCell ref="B3:E3"/>
    <mergeCell ref="F3:I3"/>
  </mergeCells>
  <pageMargins left="0.7" right="0.7" top="0.75" bottom="0.75" header="0.3" footer="0.3"/>
  <pageSetup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GOProjectDocument" ma:contentTypeID="0x0101002A2DB23D81B146548380C2D46D076609009D5C735E9C5C40BA8F540C95FEB39FB6003FF15F9DA97BCD4A8A34B9A36B159F9E" ma:contentTypeVersion="16" ma:contentTypeDescription="NGO Project Document content type" ma:contentTypeScope="" ma:versionID="bdfadee64674566999619f8afc69d23c">
  <xsd:schema xmlns:xsd="http://www.w3.org/2001/XMLSchema" xmlns:xs="http://www.w3.org/2001/XMLSchema" xmlns:p="http://schemas.microsoft.com/office/2006/metadata/properties" xmlns:ns1="http://schemas.microsoft.com/sharepoint/v3" xmlns:ns2="02bde9cd-6322-4479-b7d7-5b20e7e9c03c" xmlns:ns3="a21a94e9-9b7d-43f8-9e28-a9863505e81b" targetNamespace="http://schemas.microsoft.com/office/2006/metadata/properties" ma:root="true" ma:fieldsID="bf500b4d3749dc7aef818a81e5d43d62" ns1:_="" ns2:_="" ns3:_="">
    <xsd:import namespace="http://schemas.microsoft.com/sharepoint/v3"/>
    <xsd:import namespace="02bde9cd-6322-4479-b7d7-5b20e7e9c03c"/>
    <xsd:import namespace="a21a94e9-9b7d-43f8-9e28-a9863505e81b"/>
    <xsd:element name="properties">
      <xsd:complexType>
        <xsd:sequence>
          <xsd:element name="documentManagement">
            <xsd:complexType>
              <xsd:all>
                <xsd:element ref="ns2:FavoriteUsers" minOccurs="0"/>
                <xsd:element ref="ns2:KeyEntities" minOccurs="0"/>
                <xsd:element ref="ns2:i9f2da93fcc74e869d070fd34a0597c4" minOccurs="0"/>
                <xsd:element ref="ns2:TaxCatchAll" minOccurs="0"/>
                <xsd:element ref="ns2:TaxCatchAllLabel" minOccurs="0"/>
                <xsd:element ref="ns2:cc92bdb0fa944447acf309642a11bf0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de9cd-6322-4479-b7d7-5b20e7e9c03c" elementFormDefault="qualified">
    <xsd:import namespace="http://schemas.microsoft.com/office/2006/documentManagement/types"/>
    <xsd:import namespace="http://schemas.microsoft.com/office/infopath/2007/PartnerControls"/>
    <xsd:element name="FavoriteUsers" ma:index="8" nillable="true" ma:displayName="F" ma:description="Store all users who mark this document as favorite" ma:hidden="true" ma:list="UserInfo" ma:SharePointGroup="0" ma:internalName="FavoriteUs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eyEntities" ma:index="9" nillable="true" ma:displayName="K" ma:description="Store all entities which this document as a key" ma:hidden="true" ma:internalName="KeyEntities">
      <xsd:simpleType>
        <xsd:restriction base="dms:Note">
          <xsd:maxLength value="255"/>
        </xsd:restriction>
      </xsd:simpleType>
    </xsd:element>
    <xsd:element name="i9f2da93fcc74e869d070fd34a0597c4" ma:index="10" nillable="true" ma:taxonomy="true" ma:internalName="i9f2da93fcc74e869d070fd34a0597c4" ma:taxonomyFieldName="NGOOnlineDocumentType" ma:displayName="Document types" ma:fieldId="{29f2da93-fcc7-4e86-9d07-0fd34a0597c4}" ma:taxonomyMulti="true" ma:sspId="d7810e56-9569-4620-8585-859ad8f893ad" ma:termSetId="75d8fdc3-01c5-47dd-864a-6cae0ea3ca2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hidden="true" ma:list="{b4870bb8-4730-46a7-b4d4-4602390399aa}" ma:internalName="TaxCatchAll" ma:showField="CatchAllData" ma:web="02bde9cd-6322-4479-b7d7-5b20e7e9c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b4870bb8-4730-46a7-b4d4-4602390399aa}" ma:internalName="TaxCatchAllLabel" ma:readOnly="true" ma:showField="CatchAllDataLabel" ma:web="02bde9cd-6322-4479-b7d7-5b20e7e9c0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92bdb0fa944447acf309642a11bf0d" ma:index="14" nillable="true" ma:taxonomy="true" ma:internalName="cc92bdb0fa944447acf309642a11bf0d" ma:taxonomyFieldName="NGOOnlineKeywords" ma:displayName="Keywords" ma:fieldId="{cc92bdb0-fa94-4447-acf3-09642a11bf0d}" ma:taxonomyMulti="true" ma:sspId="d7810e56-9569-4620-8585-859ad8f893ad" ma:termSetId="65e3e89c-6d04-4707-aa6e-e2cfe5f9070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a94e9-9b7d-43f8-9e28-a9863505e8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7810e56-9569-4620-8585-859ad8f893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voriteUsers xmlns="02bde9cd-6322-4479-b7d7-5b20e7e9c03c">
      <UserInfo>
        <DisplayName/>
        <AccountId xsi:nil="true"/>
        <AccountType/>
      </UserInfo>
    </FavoriteUsers>
    <cc92bdb0fa944447acf309642a11bf0d xmlns="02bde9cd-6322-4479-b7d7-5b20e7e9c03c">
      <Terms xmlns="http://schemas.microsoft.com/office/infopath/2007/PartnerControls"/>
    </cc92bdb0fa944447acf309642a11bf0d>
    <TaxCatchAll xmlns="02bde9cd-6322-4479-b7d7-5b20e7e9c03c" xsi:nil="true"/>
    <lcf76f155ced4ddcb4097134ff3c332f xmlns="a21a94e9-9b7d-43f8-9e28-a9863505e81b">
      <Terms xmlns="http://schemas.microsoft.com/office/infopath/2007/PartnerControls"/>
    </lcf76f155ced4ddcb4097134ff3c332f>
    <KeyEntities xmlns="02bde9cd-6322-4479-b7d7-5b20e7e9c03c" xsi:nil="true"/>
    <i9f2da93fcc74e869d070fd34a0597c4 xmlns="02bde9cd-6322-4479-b7d7-5b20e7e9c03c">
      <Terms xmlns="http://schemas.microsoft.com/office/infopath/2007/PartnerControls"/>
    </i9f2da93fcc74e869d070fd34a0597c4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A54329-1183-4FC3-B6FA-CF490ADF5BC9}"/>
</file>

<file path=customXml/itemProps2.xml><?xml version="1.0" encoding="utf-8"?>
<ds:datastoreItem xmlns:ds="http://schemas.openxmlformats.org/officeDocument/2006/customXml" ds:itemID="{78094A75-30A0-41B1-9581-0289362BAC44}"/>
</file>

<file path=customXml/itemProps3.xml><?xml version="1.0" encoding="utf-8"?>
<ds:datastoreItem xmlns:ds="http://schemas.openxmlformats.org/officeDocument/2006/customXml" ds:itemID="{94F0B865-00C3-48A1-876E-B7395484FD3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4</vt:i4>
      </vt:variant>
    </vt:vector>
  </HeadingPairs>
  <TitlesOfParts>
    <vt:vector size="13" baseType="lpstr">
      <vt:lpstr>Resumé</vt:lpstr>
      <vt:lpstr>Directives de l'UNICEF</vt:lpstr>
      <vt:lpstr>Capital</vt:lpstr>
      <vt:lpstr>O&amp;E d'infrastructure</vt:lpstr>
      <vt:lpstr>Entretien</vt:lpstr>
      <vt:lpstr>Consommables</vt:lpstr>
      <vt:lpstr>Formation</vt:lpstr>
      <vt:lpstr>Personnel</vt:lpstr>
      <vt:lpstr>Soutien</vt:lpstr>
      <vt:lpstr>Capital!Zone_d_impression</vt:lpstr>
      <vt:lpstr>Formation!Zone_d_impression</vt:lpstr>
      <vt:lpstr>'O&amp;E d''infrastructure'!Zone_d_impression</vt:lpstr>
      <vt:lpstr>Resumé!Zone_d_impression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Darcy Anderson</dc:creator>
  <cp:keywords/>
  <dc:description/>
  <cp:lastModifiedBy>Anderson, Darcy</cp:lastModifiedBy>
  <cp:revision/>
  <dcterms:created xsi:type="dcterms:W3CDTF">2020-03-27T19:31:10Z</dcterms:created>
  <dcterms:modified xsi:type="dcterms:W3CDTF">2025-04-16T20:53:39Z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0x0101002A2DB23D81B146548380C2D46D076609009D5C735E9C5C40BA8F540C95FEB39FB6003FF15F9DA97BCD4A8A34B9A36B159F9E</vt:lpwstr>
  </property>
</Properties>
</file>