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dminliveunc-my.sharepoint.com/personal/dmande_ad_unc_edu/Documents/Projects/24. SWSC/Costing/Schools/"/>
    </mc:Choice>
  </mc:AlternateContent>
  <xr:revisionPtr revIDLastSave="2857" documentId="13_ncr:1_{A960BCD6-71CB-9F42-933B-1B986265A5E1}" xr6:coauthVersionLast="47" xr6:coauthVersionMax="47" xr10:uidLastSave="{ADC30F45-E1B6-4D37-9822-2F38F89C34B0}"/>
  <workbookProtection lockStructure="1"/>
  <bookViews>
    <workbookView xWindow="-28920" yWindow="-120" windowWidth="29040" windowHeight="15720" activeTab="1" xr2:uid="{00000000-000D-0000-FFFF-FFFF00000000}"/>
  </bookViews>
  <sheets>
    <sheet name="Summary" sheetId="4" r:id="rId1"/>
    <sheet name="UNICEF Guidelines" sheetId="26" r:id="rId2"/>
    <sheet name="Capital" sheetId="25" r:id="rId3"/>
    <sheet name="Infrastructure O&amp;M" sheetId="14" r:id="rId4"/>
    <sheet name="Maintenance" sheetId="27" r:id="rId5"/>
    <sheet name="Consumables" sheetId="3" r:id="rId6"/>
    <sheet name="Training" sheetId="15" r:id="rId7"/>
    <sheet name="Personnel" sheetId="2" r:id="rId8"/>
    <sheet name="Support cost" sheetId="16" r:id="rId9"/>
  </sheets>
  <definedNames>
    <definedName name="_xlnm._FilterDatabase" localSheetId="2" hidden="1">Capital!$A$4:$J$49</definedName>
    <definedName name="_xlnm._FilterDatabase" localSheetId="3" hidden="1">'Infrastructure O&amp;M'!$A$4:$L$4</definedName>
    <definedName name="_xlnm._FilterDatabase" localSheetId="8" hidden="1">'Support cost'!$A$4:$J$4</definedName>
    <definedName name="_xlnm._FilterDatabase" localSheetId="6" hidden="1">Training!$A$4:$U$4</definedName>
    <definedName name="_xlnm.Print_Area" localSheetId="2">Capital!$A$3:$G$50</definedName>
    <definedName name="_xlnm.Print_Area" localSheetId="3">'Infrastructure O&amp;M'!$A$3:$F$47</definedName>
    <definedName name="_xlnm.Print_Area" localSheetId="0">Summary!$A$6:$F$41</definedName>
    <definedName name="_xlnm.Print_Area" localSheetId="6">Training!$A$3:$I$44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6" l="1"/>
  <c r="B34" i="16"/>
  <c r="H21" i="3"/>
  <c r="H19" i="3"/>
  <c r="H18" i="3"/>
  <c r="D21" i="3"/>
  <c r="D19" i="3"/>
  <c r="C53" i="14"/>
  <c r="J15" i="14"/>
  <c r="J7" i="14"/>
  <c r="J9" i="14"/>
  <c r="J6" i="14"/>
  <c r="J6" i="25"/>
  <c r="K6" i="25" s="1"/>
  <c r="J7" i="25"/>
  <c r="K7" i="25" s="1"/>
  <c r="J8" i="25"/>
  <c r="K8" i="25"/>
  <c r="J9" i="25"/>
  <c r="K9" i="25"/>
  <c r="J10" i="25"/>
  <c r="K10" i="25" s="1"/>
  <c r="J11" i="25"/>
  <c r="K11" i="25" s="1"/>
  <c r="J12" i="25"/>
  <c r="K12" i="25" s="1"/>
  <c r="J13" i="25"/>
  <c r="K13" i="25" s="1"/>
  <c r="J8" i="14"/>
  <c r="E8" i="14"/>
  <c r="B50" i="14"/>
  <c r="D8" i="15"/>
  <c r="D8" i="3"/>
  <c r="H45" i="3"/>
  <c r="D45" i="3"/>
  <c r="E29" i="2"/>
  <c r="E7" i="14"/>
  <c r="D6" i="3"/>
  <c r="B38" i="16"/>
  <c r="B39" i="16"/>
  <c r="H21" i="16"/>
  <c r="H18" i="16"/>
  <c r="H15" i="16"/>
  <c r="H12" i="16"/>
  <c r="H9" i="16"/>
  <c r="H6" i="16"/>
  <c r="H19" i="16"/>
  <c r="C38" i="16" s="1"/>
  <c r="D38" i="27"/>
  <c r="E38" i="27" s="1"/>
  <c r="G38" i="27"/>
  <c r="D39" i="27"/>
  <c r="E39" i="27" s="1"/>
  <c r="G39" i="27"/>
  <c r="D40" i="27"/>
  <c r="E40" i="27" s="1"/>
  <c r="G40" i="27"/>
  <c r="D41" i="27"/>
  <c r="E41" i="27"/>
  <c r="G41" i="27"/>
  <c r="D42" i="27"/>
  <c r="E42" i="27" s="1"/>
  <c r="G42" i="27"/>
  <c r="D39" i="4"/>
  <c r="G35" i="27"/>
  <c r="G44" i="27"/>
  <c r="D44" i="27"/>
  <c r="D37" i="15"/>
  <c r="D36" i="15"/>
  <c r="D35" i="15"/>
  <c r="D34" i="15"/>
  <c r="B50" i="15" s="1"/>
  <c r="D43" i="3"/>
  <c r="D42" i="3"/>
  <c r="H44" i="3"/>
  <c r="J39" i="14"/>
  <c r="E41" i="14"/>
  <c r="E42" i="14"/>
  <c r="H22" i="16"/>
  <c r="J30" i="2"/>
  <c r="E30" i="2"/>
  <c r="J29" i="2"/>
  <c r="J28" i="2"/>
  <c r="E28" i="2"/>
  <c r="J27" i="2"/>
  <c r="E27" i="2"/>
  <c r="J26" i="2"/>
  <c r="E26" i="2"/>
  <c r="H36" i="15"/>
  <c r="H35" i="15"/>
  <c r="H34" i="15"/>
  <c r="D44" i="3"/>
  <c r="H43" i="3"/>
  <c r="H42" i="3"/>
  <c r="E40" i="14"/>
  <c r="J41" i="14"/>
  <c r="J40" i="14"/>
  <c r="E19" i="25"/>
  <c r="B36" i="16" l="1"/>
  <c r="B37" i="16"/>
  <c r="B40" i="16"/>
  <c r="D31" i="16"/>
  <c r="C27" i="4" s="1"/>
  <c r="B35" i="16"/>
  <c r="B57" i="27"/>
  <c r="E39" i="14" s="1"/>
  <c r="J42" i="25"/>
  <c r="K42" i="25" s="1"/>
  <c r="E42" i="25"/>
  <c r="F42" i="25" s="1"/>
  <c r="J41" i="25"/>
  <c r="K41" i="25" s="1"/>
  <c r="E41" i="25"/>
  <c r="F41" i="25" s="1"/>
  <c r="J40" i="25"/>
  <c r="K40" i="25" s="1"/>
  <c r="E40" i="25"/>
  <c r="F40" i="25" s="1"/>
  <c r="J39" i="25"/>
  <c r="K39" i="25" s="1"/>
  <c r="E39" i="25"/>
  <c r="F39" i="25" s="1"/>
  <c r="J38" i="25"/>
  <c r="K38" i="25" s="1"/>
  <c r="E38" i="25"/>
  <c r="F38" i="25" s="1"/>
  <c r="E6" i="25"/>
  <c r="J32" i="14"/>
  <c r="G46" i="27"/>
  <c r="D46" i="27"/>
  <c r="E46" i="27" s="1"/>
  <c r="G45" i="27"/>
  <c r="D45" i="27"/>
  <c r="E45" i="27" s="1"/>
  <c r="G36" i="27"/>
  <c r="B56" i="27" s="1"/>
  <c r="E32" i="14" s="1"/>
  <c r="D36" i="27"/>
  <c r="E36" i="27" s="1"/>
  <c r="D35" i="27"/>
  <c r="E35" i="27" s="1"/>
  <c r="G31" i="27"/>
  <c r="D31" i="27"/>
  <c r="E31" i="27" s="1"/>
  <c r="G26" i="27"/>
  <c r="D26" i="27"/>
  <c r="E26" i="27" s="1"/>
  <c r="G27" i="27"/>
  <c r="D27" i="27"/>
  <c r="E27" i="27" s="1"/>
  <c r="G23" i="27"/>
  <c r="D23" i="27"/>
  <c r="E23" i="27" s="1"/>
  <c r="G22" i="27"/>
  <c r="D22" i="27"/>
  <c r="E22" i="27" s="1"/>
  <c r="G21" i="27"/>
  <c r="D21" i="27"/>
  <c r="E21" i="27" s="1"/>
  <c r="G18" i="27"/>
  <c r="D18" i="27"/>
  <c r="E18" i="27" s="1"/>
  <c r="G17" i="27"/>
  <c r="D17" i="27"/>
  <c r="E17" i="27" s="1"/>
  <c r="G12" i="27"/>
  <c r="D12" i="27"/>
  <c r="E12" i="27" s="1"/>
  <c r="G10" i="27"/>
  <c r="D10" i="27"/>
  <c r="E10" i="27" s="1"/>
  <c r="G9" i="27"/>
  <c r="D9" i="27"/>
  <c r="E9" i="27" s="1"/>
  <c r="G8" i="27"/>
  <c r="D8" i="27"/>
  <c r="E8" i="27" s="1"/>
  <c r="G47" i="27"/>
  <c r="B58" i="27"/>
  <c r="E44" i="14" s="1"/>
  <c r="G33" i="27"/>
  <c r="G32" i="27"/>
  <c r="G30" i="27"/>
  <c r="G28" i="27"/>
  <c r="G25" i="27"/>
  <c r="G20" i="27"/>
  <c r="G14" i="27"/>
  <c r="G13" i="27"/>
  <c r="G7" i="27"/>
  <c r="D47" i="27"/>
  <c r="E47" i="27" s="1"/>
  <c r="E44" i="27"/>
  <c r="D33" i="27"/>
  <c r="E33" i="27" s="1"/>
  <c r="D32" i="27"/>
  <c r="E32" i="27" s="1"/>
  <c r="D30" i="27"/>
  <c r="E30" i="27" s="1"/>
  <c r="D28" i="27"/>
  <c r="E28" i="27" s="1"/>
  <c r="D25" i="27"/>
  <c r="E25" i="27" s="1"/>
  <c r="D20" i="27"/>
  <c r="E20" i="27" s="1"/>
  <c r="D19" i="27"/>
  <c r="E19" i="27" s="1"/>
  <c r="D16" i="27"/>
  <c r="E16" i="27" s="1"/>
  <c r="D14" i="27"/>
  <c r="E14" i="27" s="1"/>
  <c r="D13" i="27"/>
  <c r="E13" i="27" s="1"/>
  <c r="D11" i="27"/>
  <c r="E11" i="27" s="1"/>
  <c r="D7" i="27"/>
  <c r="E7" i="27" s="1"/>
  <c r="G19" i="27"/>
  <c r="G16" i="27"/>
  <c r="G11" i="27"/>
  <c r="B58" i="25" l="1"/>
  <c r="C58" i="25"/>
  <c r="G48" i="27"/>
  <c r="B54" i="27"/>
  <c r="E21" i="14" s="1"/>
  <c r="B55" i="14" s="1"/>
  <c r="B55" i="27"/>
  <c r="E26" i="14" s="1"/>
  <c r="B56" i="14" s="1"/>
  <c r="B52" i="27"/>
  <c r="E6" i="14" s="1"/>
  <c r="B53" i="27"/>
  <c r="E14" i="14" s="1"/>
  <c r="B54" i="14" l="1"/>
  <c r="B58" i="14"/>
  <c r="B53" i="14"/>
  <c r="J15" i="2"/>
  <c r="E15" i="2"/>
  <c r="J24" i="2"/>
  <c r="E24" i="2"/>
  <c r="J19" i="2"/>
  <c r="E19" i="2"/>
  <c r="J14" i="2"/>
  <c r="E14" i="2"/>
  <c r="J11" i="2"/>
  <c r="E11" i="2"/>
  <c r="J10" i="2"/>
  <c r="E10" i="2"/>
  <c r="J6" i="2"/>
  <c r="E6" i="2"/>
  <c r="J7" i="2"/>
  <c r="E7" i="2"/>
  <c r="H31" i="15"/>
  <c r="D31" i="15"/>
  <c r="H30" i="15"/>
  <c r="D30" i="15"/>
  <c r="B49" i="15" s="1"/>
  <c r="H32" i="15"/>
  <c r="D32" i="15"/>
  <c r="H26" i="15"/>
  <c r="D26" i="15"/>
  <c r="H25" i="15"/>
  <c r="D25" i="15"/>
  <c r="H27" i="15"/>
  <c r="D27" i="15"/>
  <c r="H24" i="15"/>
  <c r="D24" i="15"/>
  <c r="H19" i="15"/>
  <c r="D19" i="15"/>
  <c r="H18" i="15"/>
  <c r="D18" i="15"/>
  <c r="H20" i="15"/>
  <c r="D20" i="15"/>
  <c r="H13" i="15"/>
  <c r="D13" i="15"/>
  <c r="H14" i="15"/>
  <c r="D14" i="15"/>
  <c r="E10" i="25"/>
  <c r="F10" i="25" s="1"/>
  <c r="H8" i="15"/>
  <c r="H7" i="15"/>
  <c r="D7" i="15"/>
  <c r="H12" i="15"/>
  <c r="D12" i="15"/>
  <c r="H6" i="15"/>
  <c r="D6" i="15"/>
  <c r="H9" i="15"/>
  <c r="D9" i="15"/>
  <c r="H48" i="3"/>
  <c r="D48" i="3"/>
  <c r="H49" i="3"/>
  <c r="D49" i="3"/>
  <c r="E34" i="25"/>
  <c r="F34" i="25"/>
  <c r="J34" i="25"/>
  <c r="K34" i="25" s="1"/>
  <c r="H13" i="3"/>
  <c r="D13" i="3"/>
  <c r="D14" i="3"/>
  <c r="H14" i="3"/>
  <c r="H37" i="3"/>
  <c r="D37" i="3"/>
  <c r="H36" i="3"/>
  <c r="D36" i="3"/>
  <c r="H35" i="3"/>
  <c r="D35" i="3"/>
  <c r="H34" i="3"/>
  <c r="D34" i="3"/>
  <c r="H38" i="3"/>
  <c r="D38" i="3"/>
  <c r="H29" i="3"/>
  <c r="D29" i="3"/>
  <c r="H28" i="3"/>
  <c r="D28" i="3"/>
  <c r="H12" i="3"/>
  <c r="D12" i="3"/>
  <c r="H8" i="3"/>
  <c r="H7" i="3"/>
  <c r="D7" i="3"/>
  <c r="H6" i="3"/>
  <c r="J26" i="14"/>
  <c r="J22" i="14"/>
  <c r="E22" i="14"/>
  <c r="J17" i="14"/>
  <c r="E17" i="14"/>
  <c r="J14" i="14"/>
  <c r="J10" i="14"/>
  <c r="E10" i="14"/>
  <c r="J20" i="25"/>
  <c r="K20" i="25" s="1"/>
  <c r="E20" i="25"/>
  <c r="F20" i="25" s="1"/>
  <c r="C49" i="15" l="1"/>
  <c r="C54" i="3"/>
  <c r="E47" i="14"/>
  <c r="J16" i="25"/>
  <c r="K16" i="25" s="1"/>
  <c r="E16" i="25"/>
  <c r="F16" i="25" s="1"/>
  <c r="J18" i="25"/>
  <c r="K18" i="25" s="1"/>
  <c r="E18" i="25"/>
  <c r="F18" i="25" s="1"/>
  <c r="J26" i="25"/>
  <c r="K26" i="25" s="1"/>
  <c r="E26" i="25"/>
  <c r="F26" i="25" s="1"/>
  <c r="J45" i="25"/>
  <c r="K45" i="25" s="1"/>
  <c r="E45" i="25"/>
  <c r="F45" i="25" s="1"/>
  <c r="J44" i="25"/>
  <c r="K44" i="25" s="1"/>
  <c r="E44" i="25"/>
  <c r="F44" i="25" s="1"/>
  <c r="J46" i="25"/>
  <c r="K46" i="25" s="1"/>
  <c r="E46" i="25"/>
  <c r="F46" i="25" s="1"/>
  <c r="J35" i="25"/>
  <c r="K35" i="25" s="1"/>
  <c r="E35" i="25"/>
  <c r="F35" i="25" s="1"/>
  <c r="B57" i="25" s="1"/>
  <c r="J19" i="25"/>
  <c r="K19" i="25" s="1"/>
  <c r="F19" i="25"/>
  <c r="J21" i="25"/>
  <c r="K21" i="25" s="1"/>
  <c r="E21" i="25"/>
  <c r="F21" i="25" s="1"/>
  <c r="E11" i="25"/>
  <c r="F11" i="25" s="1"/>
  <c r="E12" i="25"/>
  <c r="F12" i="25" s="1"/>
  <c r="J32" i="25"/>
  <c r="K32" i="25" s="1"/>
  <c r="J31" i="25"/>
  <c r="F6" i="25"/>
  <c r="C13" i="26"/>
  <c r="C15" i="26"/>
  <c r="C14" i="26"/>
  <c r="C12" i="26"/>
  <c r="C16" i="26"/>
  <c r="C11" i="26"/>
  <c r="E32" i="25"/>
  <c r="F32" i="25" s="1"/>
  <c r="E36" i="25"/>
  <c r="F36" i="25" s="1"/>
  <c r="E8" i="2"/>
  <c r="B41" i="2" s="1"/>
  <c r="J8" i="2"/>
  <c r="C41" i="2" s="1"/>
  <c r="H10" i="15"/>
  <c r="C45" i="15" s="1"/>
  <c r="D10" i="15"/>
  <c r="B45" i="15" s="1"/>
  <c r="H27" i="3"/>
  <c r="H26" i="3"/>
  <c r="H24" i="3"/>
  <c r="H23" i="3"/>
  <c r="H22" i="3"/>
  <c r="H20" i="3"/>
  <c r="H16" i="3"/>
  <c r="H15" i="3"/>
  <c r="C55" i="3" s="1"/>
  <c r="H10" i="3"/>
  <c r="H9" i="3"/>
  <c r="D50" i="3"/>
  <c r="B60" i="3" s="1"/>
  <c r="D46" i="3"/>
  <c r="B59" i="3" s="1"/>
  <c r="D40" i="3"/>
  <c r="D39" i="3"/>
  <c r="D33" i="3"/>
  <c r="B58" i="3" s="1"/>
  <c r="D31" i="3"/>
  <c r="D30" i="3"/>
  <c r="D27" i="3"/>
  <c r="D26" i="3"/>
  <c r="D24" i="3"/>
  <c r="D23" i="3"/>
  <c r="D22" i="3"/>
  <c r="D20" i="3"/>
  <c r="D18" i="3"/>
  <c r="B56" i="3" s="1"/>
  <c r="D16" i="3"/>
  <c r="D15" i="3"/>
  <c r="B55" i="3" s="1"/>
  <c r="D10" i="3"/>
  <c r="D9" i="3"/>
  <c r="B54" i="3" s="1"/>
  <c r="H30" i="16"/>
  <c r="H29" i="16"/>
  <c r="H28" i="16"/>
  <c r="H27" i="16"/>
  <c r="H26" i="16"/>
  <c r="H25" i="16"/>
  <c r="H24" i="16"/>
  <c r="H16" i="16"/>
  <c r="C37" i="16" s="1"/>
  <c r="H13" i="16"/>
  <c r="C36" i="16" s="1"/>
  <c r="H10" i="16"/>
  <c r="C35" i="16" s="1"/>
  <c r="H7" i="16"/>
  <c r="J35" i="2"/>
  <c r="J34" i="2"/>
  <c r="J33" i="2"/>
  <c r="J31" i="2"/>
  <c r="C46" i="2" s="1"/>
  <c r="J23" i="2"/>
  <c r="J22" i="2"/>
  <c r="J20" i="2"/>
  <c r="J18" i="2"/>
  <c r="J16" i="2"/>
  <c r="C43" i="2" s="1"/>
  <c r="J12" i="2"/>
  <c r="C42" i="2" s="1"/>
  <c r="E37" i="2"/>
  <c r="E36" i="2"/>
  <c r="E35" i="2"/>
  <c r="E34" i="2"/>
  <c r="E33" i="2"/>
  <c r="E31" i="2"/>
  <c r="B46" i="2" s="1"/>
  <c r="E22" i="2"/>
  <c r="E23" i="2"/>
  <c r="E20" i="2"/>
  <c r="E18" i="2"/>
  <c r="B44" i="2" s="1"/>
  <c r="E16" i="2"/>
  <c r="B43" i="2" s="1"/>
  <c r="E12" i="2"/>
  <c r="B42" i="2" s="1"/>
  <c r="C34" i="16" l="1"/>
  <c r="H31" i="16"/>
  <c r="B45" i="2"/>
  <c r="B48" i="2" s="1"/>
  <c r="B47" i="2"/>
  <c r="C44" i="2"/>
  <c r="C45" i="2"/>
  <c r="C56" i="3"/>
  <c r="B57" i="3"/>
  <c r="C36" i="4"/>
  <c r="C58" i="4" s="1"/>
  <c r="C40" i="16"/>
  <c r="E38" i="2"/>
  <c r="D51" i="3"/>
  <c r="C49" i="4"/>
  <c r="H21" i="15" l="1"/>
  <c r="D21" i="15"/>
  <c r="H17" i="15"/>
  <c r="D17" i="15"/>
  <c r="E7" i="25"/>
  <c r="E13" i="25"/>
  <c r="E9" i="25"/>
  <c r="E8" i="25"/>
  <c r="E29" i="25"/>
  <c r="E24" i="25"/>
  <c r="B47" i="15" l="1"/>
  <c r="E15" i="25"/>
  <c r="E22" i="25"/>
  <c r="F22" i="25" s="1"/>
  <c r="F13" i="25"/>
  <c r="H40" i="3"/>
  <c r="D39" i="15"/>
  <c r="J16" i="14"/>
  <c r="E16" i="14"/>
  <c r="H30" i="3"/>
  <c r="C57" i="3" s="1"/>
  <c r="H40" i="15"/>
  <c r="D40" i="15"/>
  <c r="H46" i="3"/>
  <c r="C59" i="3" s="1"/>
  <c r="H31" i="3"/>
  <c r="J37" i="14"/>
  <c r="E37" i="14"/>
  <c r="J36" i="14"/>
  <c r="E36" i="14"/>
  <c r="J42" i="14"/>
  <c r="C58" i="14" s="1"/>
  <c r="J35" i="14"/>
  <c r="J34" i="14"/>
  <c r="J30" i="14"/>
  <c r="J29" i="14"/>
  <c r="J28" i="14"/>
  <c r="J27" i="14"/>
  <c r="J21" i="14"/>
  <c r="J24" i="14"/>
  <c r="J23" i="14"/>
  <c r="J19" i="14"/>
  <c r="J18" i="14"/>
  <c r="J12" i="14"/>
  <c r="J11" i="14"/>
  <c r="E35" i="14"/>
  <c r="E30" i="14"/>
  <c r="E29" i="14"/>
  <c r="E28" i="14"/>
  <c r="E24" i="14"/>
  <c r="E23" i="14"/>
  <c r="E19" i="14"/>
  <c r="E18" i="14"/>
  <c r="E12" i="14"/>
  <c r="E11" i="14"/>
  <c r="J48" i="25"/>
  <c r="K48" i="25" s="1"/>
  <c r="E48" i="25"/>
  <c r="F48" i="25" s="1"/>
  <c r="J27" i="25"/>
  <c r="K27" i="25" s="1"/>
  <c r="E27" i="25"/>
  <c r="F27" i="25" s="1"/>
  <c r="J22" i="25"/>
  <c r="K22" i="25" s="1"/>
  <c r="J36" i="2"/>
  <c r="J45" i="14"/>
  <c r="E46" i="14"/>
  <c r="E45" i="14"/>
  <c r="H15" i="15"/>
  <c r="C46" i="15" s="1"/>
  <c r="H22" i="15"/>
  <c r="C47" i="15" s="1"/>
  <c r="H28" i="15"/>
  <c r="C48" i="15" s="1"/>
  <c r="H37" i="15"/>
  <c r="C50" i="15" s="1"/>
  <c r="D15" i="15"/>
  <c r="B46" i="15" s="1"/>
  <c r="D22" i="15"/>
  <c r="D28" i="15"/>
  <c r="B48" i="15" s="1"/>
  <c r="D36" i="4" l="1"/>
  <c r="D58" i="4" s="1"/>
  <c r="C56" i="14"/>
  <c r="C55" i="14"/>
  <c r="C54" i="14"/>
  <c r="B59" i="14"/>
  <c r="C24" i="4"/>
  <c r="H50" i="3"/>
  <c r="C60" i="3" s="1"/>
  <c r="E27" i="14"/>
  <c r="E15" i="14"/>
  <c r="C46" i="4" l="1"/>
  <c r="D41" i="15"/>
  <c r="B51" i="15" s="1"/>
  <c r="J46" i="14"/>
  <c r="J44" i="14"/>
  <c r="J33" i="14"/>
  <c r="E9" i="14"/>
  <c r="C57" i="14" l="1"/>
  <c r="J47" i="14"/>
  <c r="C59" i="14"/>
  <c r="D42" i="15"/>
  <c r="C26" i="4"/>
  <c r="C48" i="4" s="1"/>
  <c r="H41" i="15"/>
  <c r="J47" i="25" l="1"/>
  <c r="K47" i="25" s="1"/>
  <c r="C59" i="25" s="1"/>
  <c r="J36" i="25"/>
  <c r="K36" i="25" s="1"/>
  <c r="C57" i="25" s="1"/>
  <c r="J30" i="25"/>
  <c r="K30" i="25" s="1"/>
  <c r="J29" i="25"/>
  <c r="K29" i="25" s="1"/>
  <c r="J25" i="25"/>
  <c r="K25" i="25" s="1"/>
  <c r="J24" i="25"/>
  <c r="K24" i="25" s="1"/>
  <c r="J17" i="25"/>
  <c r="K17" i="25" s="1"/>
  <c r="J15" i="25"/>
  <c r="K15" i="25" s="1"/>
  <c r="C55" i="25" l="1"/>
  <c r="D33" i="4" s="1"/>
  <c r="D55" i="4" s="1"/>
  <c r="C53" i="25"/>
  <c r="J49" i="25"/>
  <c r="E20" i="4" s="1"/>
  <c r="E47" i="25"/>
  <c r="F47" i="25" s="1"/>
  <c r="B59" i="25" s="1"/>
  <c r="K31" i="25"/>
  <c r="C56" i="25" s="1"/>
  <c r="E31" i="25"/>
  <c r="F31" i="25" s="1"/>
  <c r="E30" i="25"/>
  <c r="F30" i="25" s="1"/>
  <c r="F29" i="25"/>
  <c r="E25" i="25"/>
  <c r="F25" i="25" s="1"/>
  <c r="F24" i="25"/>
  <c r="C54" i="25"/>
  <c r="E17" i="25"/>
  <c r="F15" i="25"/>
  <c r="F9" i="25"/>
  <c r="F8" i="25"/>
  <c r="F7" i="25"/>
  <c r="B56" i="25" l="1"/>
  <c r="B55" i="25"/>
  <c r="C33" i="4" s="1"/>
  <c r="C55" i="4" s="1"/>
  <c r="C34" i="4"/>
  <c r="C56" i="4" s="1"/>
  <c r="D34" i="4"/>
  <c r="D56" i="4" s="1"/>
  <c r="K49" i="25"/>
  <c r="F20" i="4" s="1"/>
  <c r="F42" i="4" s="1"/>
  <c r="B53" i="25"/>
  <c r="E49" i="25"/>
  <c r="D32" i="4"/>
  <c r="D54" i="4" s="1"/>
  <c r="F17" i="25"/>
  <c r="F49" i="25" s="1"/>
  <c r="D20" i="4" l="1"/>
  <c r="D42" i="4" s="1"/>
  <c r="B54" i="25"/>
  <c r="C32" i="4" s="1"/>
  <c r="C54" i="4" s="1"/>
  <c r="C20" i="4"/>
  <c r="C42" i="4" s="1"/>
  <c r="C25" i="4"/>
  <c r="C47" i="4" l="1"/>
  <c r="E42" i="4"/>
  <c r="E33" i="14"/>
  <c r="J37" i="2" l="1"/>
  <c r="C47" i="2" s="1"/>
  <c r="C48" i="2" s="1"/>
  <c r="H39" i="15"/>
  <c r="C51" i="15" s="1"/>
  <c r="H33" i="3"/>
  <c r="H39" i="3"/>
  <c r="D37" i="4" l="1"/>
  <c r="D59" i="4" s="1"/>
  <c r="C58" i="3"/>
  <c r="D35" i="4"/>
  <c r="D57" i="4" s="1"/>
  <c r="J38" i="2"/>
  <c r="H42" i="15"/>
  <c r="H51" i="3"/>
  <c r="D23" i="4"/>
  <c r="D45" i="4" s="1"/>
  <c r="D31" i="4" l="1"/>
  <c r="D53" i="4" s="1"/>
  <c r="D25" i="4"/>
  <c r="D47" i="4" s="1"/>
  <c r="C37" i="4" l="1"/>
  <c r="C59" i="4" l="1"/>
  <c r="C31" i="4"/>
  <c r="C53" i="4" s="1"/>
  <c r="D27" i="4"/>
  <c r="D49" i="4" s="1"/>
  <c r="D26" i="4"/>
  <c r="D48" i="4" s="1"/>
  <c r="D24" i="4" l="1"/>
  <c r="D46" i="4" s="1"/>
  <c r="D50" i="4" s="1"/>
  <c r="E34" i="14"/>
  <c r="B57" i="14" l="1"/>
  <c r="C35" i="4" s="1"/>
  <c r="C57" i="4" s="1"/>
  <c r="C23" i="4"/>
  <c r="D28" i="4"/>
  <c r="C45" i="4" l="1"/>
  <c r="C50" i="4" s="1"/>
  <c r="C28" i="4"/>
</calcChain>
</file>

<file path=xl/sharedStrings.xml><?xml version="1.0" encoding="utf-8"?>
<sst xmlns="http://schemas.openxmlformats.org/spreadsheetml/2006/main" count="415" uniqueCount="190">
  <si>
    <t>Location (town/province)</t>
  </si>
  <si>
    <t xml:space="preserve">Year - </t>
  </si>
  <si>
    <t>Currency -</t>
  </si>
  <si>
    <t>Currency conversions</t>
  </si>
  <si>
    <t xml:space="preserve">Converted to - </t>
  </si>
  <si>
    <t xml:space="preserve">Conversion rate - </t>
  </si>
  <si>
    <t>SUMMARY COST CALCULATIONS ARE DISPLAYED BELOW THIS LINE. DO NOT EDIT.</t>
  </si>
  <si>
    <t>COSTS IN LOCAL CURRENCY</t>
  </si>
  <si>
    <t>CAPITAL COSTS</t>
  </si>
  <si>
    <t>Annualized costs (current)</t>
  </si>
  <si>
    <t>Annualized costs (upgrading)</t>
  </si>
  <si>
    <t>OPERATIONS AND MAINTENANCE</t>
  </si>
  <si>
    <t>Current annual costs</t>
  </si>
  <si>
    <t>Upgrading annual costs</t>
  </si>
  <si>
    <t>Consumables</t>
  </si>
  <si>
    <t>Personnel</t>
  </si>
  <si>
    <t>Support</t>
  </si>
  <si>
    <t>Total operations and maintenance</t>
  </si>
  <si>
    <t>Annual costs by WASH category</t>
  </si>
  <si>
    <t>Current annual cost</t>
  </si>
  <si>
    <t>Upgrading annual cost</t>
  </si>
  <si>
    <t>Water</t>
  </si>
  <si>
    <t>Sanitation</t>
  </si>
  <si>
    <t>Hygiene</t>
  </si>
  <si>
    <t>Waste management</t>
  </si>
  <si>
    <t>Cleaning</t>
  </si>
  <si>
    <t>Other</t>
  </si>
  <si>
    <t>COSTS IN CONVERTED CURRENCY</t>
  </si>
  <si>
    <t>Current</t>
  </si>
  <si>
    <t>QUANTITY REQUIREMENTS</t>
  </si>
  <si>
    <t>DAY SCHOOLS</t>
  </si>
  <si>
    <t xml:space="preserve">Litres of Water </t>
  </si>
  <si>
    <t>Number of Students/Staff</t>
  </si>
  <si>
    <t xml:space="preserve">                                                 5 per day</t>
  </si>
  <si>
    <t>*For drinking and handwashing</t>
  </si>
  <si>
    <t>BOARDING SCHOOLS</t>
  </si>
  <si>
    <t>General Guidelines for Toliet Location</t>
  </si>
  <si>
    <t xml:space="preserve">                                              20 per day</t>
  </si>
  <si>
    <t xml:space="preserve">Children feel secure  </t>
  </si>
  <si>
    <t xml:space="preserve">Guaranteed privacy </t>
  </si>
  <si>
    <t>Possible to reach in all weather conditions</t>
  </si>
  <si>
    <t>TOLIET REQUIREMENTS</t>
  </si>
  <si>
    <t>Proper use (adult supervision of children recommended)</t>
  </si>
  <si>
    <t>Leach pit located down stream and 20-30 m from wells and water sources</t>
  </si>
  <si>
    <t>Number of Toliets</t>
  </si>
  <si>
    <t>Number of Girls</t>
  </si>
  <si>
    <t>Number of Boys</t>
  </si>
  <si>
    <t>Easily accessible (no more than 30 metres from all users)</t>
  </si>
  <si>
    <t xml:space="preserve">Located in a place to minimize nuisance </t>
  </si>
  <si>
    <t>Flushing Toliets</t>
  </si>
  <si>
    <t>Litres per Person</t>
  </si>
  <si>
    <t>*doubled for boarding schools</t>
  </si>
  <si>
    <t>Anal washing/cleaning</t>
  </si>
  <si>
    <t>CAPITAL</t>
  </si>
  <si>
    <t>Current costs</t>
  </si>
  <si>
    <t>Upgrading costs</t>
  </si>
  <si>
    <t xml:space="preserve">Item </t>
  </si>
  <si>
    <t>Estimated lifespan (years)</t>
  </si>
  <si>
    <t>Unit cost</t>
  </si>
  <si>
    <t>Quantity/ year</t>
  </si>
  <si>
    <t>Total upfront cost</t>
  </si>
  <si>
    <t>Equivalent annual cost</t>
  </si>
  <si>
    <t>Remarks</t>
  </si>
  <si>
    <t>Water source</t>
  </si>
  <si>
    <t>Pipe network</t>
  </si>
  <si>
    <t xml:space="preserve">Water tower or reservoir </t>
  </si>
  <si>
    <t>Water filtration/treatment systems</t>
  </si>
  <si>
    <t>Toilets</t>
  </si>
  <si>
    <t>Disability accessibility support (handrails)</t>
  </si>
  <si>
    <t>Fencing</t>
  </si>
  <si>
    <t>Total</t>
  </si>
  <si>
    <t>Discount</t>
  </si>
  <si>
    <t>Annual cost by WASH service</t>
  </si>
  <si>
    <t>Upgrading</t>
  </si>
  <si>
    <t>Current cost</t>
  </si>
  <si>
    <t>Upgrading cost</t>
  </si>
  <si>
    <t>Item</t>
  </si>
  <si>
    <t>Frequency/ year</t>
  </si>
  <si>
    <t>Unit cost - labor</t>
  </si>
  <si>
    <t>Unit cost - materials</t>
  </si>
  <si>
    <t>Annual cost</t>
  </si>
  <si>
    <t>Water quality testing</t>
  </si>
  <si>
    <t>Water storage tank cleaning</t>
  </si>
  <si>
    <t>Water system operation</t>
  </si>
  <si>
    <t>Toilet cleaning</t>
  </si>
  <si>
    <t>per day salary</t>
  </si>
  <si>
    <t>per hr labor cost (assuming 8 hrs/day)</t>
  </si>
  <si>
    <t>CONSUMABLES</t>
  </si>
  <si>
    <t>Purchased drinking water</t>
  </si>
  <si>
    <t>Water treatment products</t>
  </si>
  <si>
    <t>Hand soap</t>
  </si>
  <si>
    <t>Alcohol-based hand rub</t>
  </si>
  <si>
    <t xml:space="preserve">Disposable waste containers </t>
  </si>
  <si>
    <t>Waste bags</t>
  </si>
  <si>
    <t>Fuel for incinerator</t>
  </si>
  <si>
    <t>Soap</t>
  </si>
  <si>
    <t>Detergent</t>
  </si>
  <si>
    <t>TRAINING</t>
  </si>
  <si>
    <t>Cost/ training</t>
  </si>
  <si>
    <t xml:space="preserve">Remarks </t>
  </si>
  <si>
    <t>PERSONNEL</t>
  </si>
  <si>
    <t>Quantity</t>
  </si>
  <si>
    <t>Effort % dedicated to WASH</t>
  </si>
  <si>
    <t>Annual salary</t>
  </si>
  <si>
    <t>Cleaner</t>
  </si>
  <si>
    <t>Groundskeeper</t>
  </si>
  <si>
    <t>Operations and maintenance focal person</t>
  </si>
  <si>
    <t>SUPPORT</t>
  </si>
  <si>
    <t>Capacity building</t>
  </si>
  <si>
    <t>Policy making</t>
  </si>
  <si>
    <t>Planning</t>
  </si>
  <si>
    <t xml:space="preserve">Regulation </t>
  </si>
  <si>
    <t xml:space="preserve">Knowledge management </t>
  </si>
  <si>
    <t xml:space="preserve">Communication </t>
  </si>
  <si>
    <t>Number of students and staff</t>
  </si>
  <si>
    <t>Type of school</t>
  </si>
  <si>
    <t>Boarding</t>
  </si>
  <si>
    <t>Number of male students/staff</t>
  </si>
  <si>
    <t>Number of female students/staff</t>
  </si>
  <si>
    <t>Daily water needs (litres)</t>
  </si>
  <si>
    <t>Number of toliets for females</t>
  </si>
  <si>
    <t>Number of toliets for males</t>
  </si>
  <si>
    <t>Number of urinals for males</t>
  </si>
  <si>
    <t>Daily flushing toliet water (litres)</t>
  </si>
  <si>
    <t>Daily anal washing/cleaning water (litres)</t>
  </si>
  <si>
    <t>School information</t>
  </si>
  <si>
    <t>School name -</t>
  </si>
  <si>
    <t>UNICEF WASH IN SCHOOLS GUIDELINES BELOW THIS LINE. DO NOT EDIT.</t>
  </si>
  <si>
    <t>50 + 1 urinal</t>
  </si>
  <si>
    <t xml:space="preserve">1-2 per day </t>
  </si>
  <si>
    <t xml:space="preserve">10-20 per day </t>
  </si>
  <si>
    <t>Recommended quantities for WASH infrastructure per UNICEF guidelines</t>
  </si>
  <si>
    <t>Quantity required</t>
  </si>
  <si>
    <t>Enter information about the school and local currency in yellow cells. Do not modify anything else in this sheet.</t>
  </si>
  <si>
    <t>Hand washing stations</t>
  </si>
  <si>
    <t>Menstrual hygiene (disposal bins)</t>
  </si>
  <si>
    <t>Solid waste disposal (e.g., incinerator)</t>
  </si>
  <si>
    <t>Durable cleaning tools (trolleys, mops, etc.)</t>
  </si>
  <si>
    <t>Fecal sludge containment (pits, septic tanks)</t>
  </si>
  <si>
    <t>Drainage</t>
  </si>
  <si>
    <t>Pit emptying / desludging</t>
  </si>
  <si>
    <t>Solid waste disposal operation (e.g., incinerator)</t>
  </si>
  <si>
    <t>Classroom cleaning</t>
  </si>
  <si>
    <t>School yard/grounds upkeep</t>
  </si>
  <si>
    <t>Office cleaning</t>
  </si>
  <si>
    <t>Menstrual hygiene supplies (sanitary pads)</t>
  </si>
  <si>
    <t>Anal cleansing materials (e.g., toilet paper)</t>
  </si>
  <si>
    <t>Oral hygiene supplies (toothbrush, tooth paste)</t>
  </si>
  <si>
    <t>Hand towels / drying supplies</t>
  </si>
  <si>
    <t>Buckets</t>
  </si>
  <si>
    <t>Mops, brooms</t>
  </si>
  <si>
    <t>Cloths, rags</t>
  </si>
  <si>
    <t>Rainwater harvesting</t>
  </si>
  <si>
    <t>Drinking water, water treatment education</t>
  </si>
  <si>
    <t>Watershed management education</t>
  </si>
  <si>
    <t>Sanitation education</t>
  </si>
  <si>
    <t>Handwashing education</t>
  </si>
  <si>
    <t>Menstrual hygiene education</t>
  </si>
  <si>
    <t>Puberty / growth and change education</t>
  </si>
  <si>
    <t>Solid waste management education</t>
  </si>
  <si>
    <t>Composting / waste reuse education</t>
  </si>
  <si>
    <t>Cleaning education</t>
  </si>
  <si>
    <t>Plumber</t>
  </si>
  <si>
    <t>WASH focal person</t>
  </si>
  <si>
    <t>Breakdowns/ year</t>
  </si>
  <si>
    <t>Repair time (days)</t>
  </si>
  <si>
    <t>Functionality (%)</t>
  </si>
  <si>
    <t>Cost/ breakdown</t>
  </si>
  <si>
    <t>Total annual costs</t>
  </si>
  <si>
    <t>Repair Cost</t>
  </si>
  <si>
    <t>MAINTENANCE</t>
  </si>
  <si>
    <t>Functional days / year</t>
  </si>
  <si>
    <t>Maintenance and repairs (***see "Maintenance" sheet)</t>
  </si>
  <si>
    <t>Functionality</t>
  </si>
  <si>
    <t>SCHOOL INFORMATION</t>
  </si>
  <si>
    <t>Garden upkeep</t>
  </si>
  <si>
    <t>School Garden</t>
  </si>
  <si>
    <t>Seeds</t>
  </si>
  <si>
    <t xml:space="preserve">Garden education and training </t>
  </si>
  <si>
    <t>Supervising teacher</t>
  </si>
  <si>
    <t xml:space="preserve">Garden upkeep </t>
  </si>
  <si>
    <t>Gardening supplies (hoe, shovel, etc.)</t>
  </si>
  <si>
    <t>Materials to establish garden</t>
  </si>
  <si>
    <t>School garden and other Blue Schools activities</t>
  </si>
  <si>
    <t>Training</t>
  </si>
  <si>
    <t>Infrastructure O&amp;M</t>
  </si>
  <si>
    <t>Educational materials (e.g., take-home nutrition pamplets)</t>
  </si>
  <si>
    <t>Maintenance and repairs (*** sae "Maintenance" sheet)</t>
  </si>
  <si>
    <t>Upfront costs (current)</t>
  </si>
  <si>
    <t>Upfront costs (upgrading)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</si>
</sst>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</numFmts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Calibri (Body)"/>
    </font>
    <font>
      <sz val="14"/>
      <color rgb="FF000000"/>
      <name val="Calibri"/>
      <family val="2"/>
      <scheme val="minor"/>
    </font>
    <font>
      <b/>
      <sz val="14"/>
      <color theme="1"/>
      <name val="Calibri (Body)"/>
    </font>
    <font>
      <sz val="22"/>
      <color theme="1"/>
      <name val="Calibri (Body)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 (Body)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98">
    <xf numFmtId="0" fontId="0" fillId="0" borderId="0" xfId="0"/>
    <xf numFmtId="0" fontId="2" fillId="0" borderId="0" xfId="0" applyFont="1"/>
    <xf numFmtId="0" fontId="8" fillId="0" borderId="0" xfId="0" applyFont="1"/>
    <xf numFmtId="164" fontId="8" fillId="0" borderId="0" xfId="0" applyNumberFormat="1" applyFont="1"/>
    <xf numFmtId="0" fontId="1" fillId="3" borderId="17" xfId="0" applyFont="1" applyFill="1" applyBorder="1" applyAlignment="1" applyProtection="1">
      <alignment horizontal="left" vertical="top"/>
      <protection locked="0"/>
    </xf>
    <xf numFmtId="0" fontId="16" fillId="3" borderId="3" xfId="0" applyFont="1" applyFill="1" applyBorder="1" applyAlignment="1" applyProtection="1">
      <alignment horizontal="center" vertical="top"/>
      <protection locked="0"/>
    </xf>
    <xf numFmtId="0" fontId="16" fillId="3" borderId="10" xfId="0" applyFont="1" applyFill="1" applyBorder="1" applyAlignment="1" applyProtection="1">
      <alignment vertical="top"/>
      <protection locked="0"/>
    </xf>
    <xf numFmtId="0" fontId="16" fillId="3" borderId="10" xfId="0" applyFont="1" applyFill="1" applyBorder="1" applyAlignment="1" applyProtection="1">
      <alignment horizontal="left" vertical="top"/>
      <protection locked="0"/>
    </xf>
    <xf numFmtId="0" fontId="8" fillId="0" borderId="0" xfId="0" applyFont="1" applyAlignment="1">
      <alignment vertical="center"/>
    </xf>
    <xf numFmtId="166" fontId="8" fillId="0" borderId="0" xfId="0" applyNumberFormat="1" applyFont="1"/>
    <xf numFmtId="0" fontId="0" fillId="3" borderId="3" xfId="0" applyFill="1" applyBorder="1" applyAlignment="1" applyProtection="1">
      <alignment horizontal="center" vertical="top"/>
      <protection locked="0"/>
    </xf>
    <xf numFmtId="0" fontId="6" fillId="3" borderId="15" xfId="0" applyFont="1" applyFill="1" applyBorder="1" applyAlignment="1" applyProtection="1">
      <alignment horizontal="center" vertical="top"/>
      <protection locked="0"/>
    </xf>
    <xf numFmtId="0" fontId="6" fillId="3" borderId="3" xfId="0" applyFont="1" applyFill="1" applyBorder="1" applyAlignment="1" applyProtection="1">
      <alignment horizontal="center" vertical="top"/>
      <protection locked="0"/>
    </xf>
    <xf numFmtId="0" fontId="10" fillId="3" borderId="10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16" fillId="0" borderId="10" xfId="0" applyFont="1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left" vertical="top"/>
      <protection locked="0"/>
    </xf>
    <xf numFmtId="0" fontId="1" fillId="3" borderId="3" xfId="0" applyFont="1" applyFill="1" applyBorder="1" applyAlignment="1" applyProtection="1">
      <alignment vertical="top"/>
      <protection locked="0"/>
    </xf>
    <xf numFmtId="0" fontId="1" fillId="3" borderId="17" xfId="0" applyFon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16" fillId="0" borderId="22" xfId="0" applyFont="1" applyBorder="1" applyAlignment="1" applyProtection="1">
      <alignment vertical="top"/>
      <protection locked="0"/>
    </xf>
    <xf numFmtId="0" fontId="16" fillId="0" borderId="10" xfId="0" applyFont="1" applyBorder="1" applyAlignment="1" applyProtection="1">
      <alignment vertical="top"/>
      <protection locked="0"/>
    </xf>
    <xf numFmtId="0" fontId="10" fillId="0" borderId="17" xfId="0" applyFont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16" fillId="0" borderId="11" xfId="0" applyFont="1" applyBorder="1" applyAlignment="1" applyProtection="1">
      <alignment vertical="top"/>
      <protection locked="0"/>
    </xf>
    <xf numFmtId="0" fontId="10" fillId="0" borderId="11" xfId="0" applyFont="1" applyBorder="1" applyAlignment="1" applyProtection="1">
      <alignment horizontal="left" vertical="top"/>
      <protection locked="0"/>
    </xf>
    <xf numFmtId="0" fontId="16" fillId="0" borderId="11" xfId="0" applyFont="1" applyBorder="1" applyAlignment="1" applyProtection="1">
      <alignment horizontal="left" vertical="top"/>
      <protection locked="0"/>
    </xf>
    <xf numFmtId="0" fontId="10" fillId="0" borderId="10" xfId="0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center" wrapText="1"/>
    </xf>
    <xf numFmtId="0" fontId="8" fillId="4" borderId="0" xfId="0" applyFont="1" applyFill="1"/>
    <xf numFmtId="0" fontId="8" fillId="3" borderId="29" xfId="0" applyFont="1" applyFill="1" applyBorder="1"/>
    <xf numFmtId="3" fontId="1" fillId="3" borderId="15" xfId="0" applyNumberFormat="1" applyFont="1" applyFill="1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32" xfId="0" applyBorder="1" applyAlignment="1" applyProtection="1">
      <alignment vertical="top"/>
      <protection locked="0"/>
    </xf>
    <xf numFmtId="0" fontId="16" fillId="0" borderId="32" xfId="0" applyFont="1" applyBorder="1" applyAlignment="1" applyProtection="1">
      <alignment vertical="top"/>
      <protection locked="0"/>
    </xf>
    <xf numFmtId="0" fontId="10" fillId="0" borderId="32" xfId="0" applyFont="1" applyBorder="1" applyAlignment="1" applyProtection="1">
      <alignment horizontal="left" vertical="top"/>
      <protection locked="0"/>
    </xf>
    <xf numFmtId="0" fontId="16" fillId="0" borderId="32" xfId="0" applyFont="1" applyBorder="1" applyAlignment="1" applyProtection="1">
      <alignment horizontal="left" vertical="top"/>
      <protection locked="0"/>
    </xf>
    <xf numFmtId="0" fontId="0" fillId="0" borderId="35" xfId="0" applyBorder="1" applyAlignment="1" applyProtection="1">
      <alignment horizontal="left" vertical="top"/>
      <protection locked="0"/>
    </xf>
    <xf numFmtId="164" fontId="1" fillId="3" borderId="17" xfId="0" applyNumberFormat="1" applyFont="1" applyFill="1" applyBorder="1" applyAlignment="1" applyProtection="1">
      <alignment horizontal="left" vertical="top"/>
      <protection locked="0"/>
    </xf>
    <xf numFmtId="164" fontId="0" fillId="0" borderId="17" xfId="0" applyNumberFormat="1" applyBorder="1" applyAlignment="1" applyProtection="1">
      <alignment horizontal="left" vertical="top"/>
      <protection locked="0"/>
    </xf>
    <xf numFmtId="4" fontId="0" fillId="0" borderId="17" xfId="0" applyNumberFormat="1" applyBorder="1" applyAlignment="1" applyProtection="1">
      <alignment horizontal="left" vertical="top"/>
      <protection locked="0"/>
    </xf>
    <xf numFmtId="164" fontId="1" fillId="3" borderId="17" xfId="0" applyNumberFormat="1" applyFont="1" applyFill="1" applyBorder="1" applyAlignment="1" applyProtection="1">
      <alignment horizontal="center" vertical="top"/>
      <protection locked="0"/>
    </xf>
    <xf numFmtId="165" fontId="0" fillId="5" borderId="3" xfId="1" applyNumberFormat="1" applyFont="1" applyFill="1" applyBorder="1" applyAlignment="1" applyProtection="1">
      <alignment horizontal="center" vertical="top"/>
    </xf>
    <xf numFmtId="165" fontId="4" fillId="5" borderId="3" xfId="1" applyNumberFormat="1" applyFont="1" applyFill="1" applyBorder="1" applyAlignment="1" applyProtection="1">
      <alignment horizontal="center" vertical="top"/>
    </xf>
    <xf numFmtId="165" fontId="0" fillId="5" borderId="5" xfId="1" applyNumberFormat="1" applyFont="1" applyFill="1" applyBorder="1" applyAlignment="1" applyProtection="1">
      <alignment horizontal="center" vertical="top"/>
    </xf>
    <xf numFmtId="165" fontId="16" fillId="5" borderId="3" xfId="1" applyNumberFormat="1" applyFont="1" applyFill="1" applyBorder="1" applyAlignment="1" applyProtection="1">
      <alignment vertical="top"/>
    </xf>
    <xf numFmtId="3" fontId="19" fillId="5" borderId="0" xfId="1" applyNumberFormat="1" applyFont="1" applyFill="1" applyBorder="1" applyAlignment="1" applyProtection="1">
      <alignment horizontal="right" vertical="top"/>
    </xf>
    <xf numFmtId="0" fontId="2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11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23" fillId="3" borderId="29" xfId="0" applyFont="1" applyFill="1" applyBorder="1" applyAlignment="1">
      <alignment horizontal="left"/>
    </xf>
    <xf numFmtId="0" fontId="8" fillId="3" borderId="29" xfId="0" applyFont="1" applyFill="1" applyBorder="1" applyAlignment="1">
      <alignment horizontal="center" vertical="top"/>
    </xf>
    <xf numFmtId="3" fontId="8" fillId="0" borderId="0" xfId="0" applyNumberFormat="1" applyFont="1"/>
    <xf numFmtId="0" fontId="23" fillId="0" borderId="0" xfId="0" applyFont="1"/>
    <xf numFmtId="0" fontId="2" fillId="3" borderId="6" xfId="0" applyFont="1" applyFill="1" applyBorder="1" applyAlignment="1">
      <alignment wrapText="1"/>
    </xf>
    <xf numFmtId="0" fontId="2" fillId="3" borderId="2" xfId="0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8" fillId="0" borderId="26" xfId="0" applyFont="1" applyBorder="1"/>
    <xf numFmtId="3" fontId="8" fillId="0" borderId="27" xfId="0" applyNumberFormat="1" applyFont="1" applyBorder="1"/>
    <xf numFmtId="3" fontId="8" fillId="0" borderId="28" xfId="0" applyNumberFormat="1" applyFont="1" applyBorder="1"/>
    <xf numFmtId="3" fontId="2" fillId="3" borderId="2" xfId="0" applyNumberFormat="1" applyFont="1" applyFill="1" applyBorder="1" applyAlignment="1">
      <alignment horizontal="right"/>
    </xf>
    <xf numFmtId="0" fontId="8" fillId="0" borderId="4" xfId="0" applyFont="1" applyBorder="1"/>
    <xf numFmtId="3" fontId="8" fillId="0" borderId="19" xfId="0" applyNumberFormat="1" applyFont="1" applyBorder="1"/>
    <xf numFmtId="0" fontId="2" fillId="4" borderId="8" xfId="0" applyFont="1" applyFill="1" applyBorder="1" applyAlignment="1">
      <alignment horizontal="right"/>
    </xf>
    <xf numFmtId="3" fontId="2" fillId="4" borderId="1" xfId="0" applyNumberFormat="1" applyFont="1" applyFill="1" applyBorder="1"/>
    <xf numFmtId="3" fontId="2" fillId="4" borderId="20" xfId="0" applyNumberFormat="1" applyFont="1" applyFill="1" applyBorder="1"/>
    <xf numFmtId="0" fontId="2" fillId="3" borderId="6" xfId="0" applyFont="1" applyFill="1" applyBorder="1"/>
    <xf numFmtId="0" fontId="8" fillId="0" borderId="8" xfId="0" applyFont="1" applyBorder="1"/>
    <xf numFmtId="3" fontId="8" fillId="0" borderId="1" xfId="0" applyNumberFormat="1" applyFont="1" applyBorder="1"/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0" fillId="3" borderId="3" xfId="1" applyNumberFormat="1" applyFont="1" applyFill="1" applyBorder="1" applyAlignment="1" applyProtection="1">
      <alignment horizontal="center" vertical="top"/>
    </xf>
    <xf numFmtId="165" fontId="16" fillId="3" borderId="3" xfId="1" applyNumberFormat="1" applyFont="1" applyFill="1" applyBorder="1" applyAlignment="1" applyProtection="1">
      <alignment horizontal="center" vertical="top"/>
    </xf>
    <xf numFmtId="165" fontId="16" fillId="5" borderId="3" xfId="1" applyNumberFormat="1" applyFont="1" applyFill="1" applyBorder="1" applyAlignment="1" applyProtection="1">
      <alignment horizontal="center" vertical="top"/>
    </xf>
    <xf numFmtId="165" fontId="16" fillId="5" borderId="5" xfId="1" applyNumberFormat="1" applyFont="1" applyFill="1" applyBorder="1" applyAlignment="1" applyProtection="1">
      <alignment horizontal="center" vertical="top"/>
    </xf>
    <xf numFmtId="3" fontId="2" fillId="5" borderId="0" xfId="1" applyNumberFormat="1" applyFont="1" applyFill="1" applyBorder="1" applyAlignment="1" applyProtection="1">
      <alignment horizontal="right" vertical="top"/>
    </xf>
    <xf numFmtId="165" fontId="0" fillId="5" borderId="34" xfId="1" applyNumberFormat="1" applyFont="1" applyFill="1" applyBorder="1" applyAlignment="1" applyProtection="1">
      <alignment horizontal="center" vertical="top"/>
    </xf>
    <xf numFmtId="165" fontId="16" fillId="5" borderId="3" xfId="1" applyNumberFormat="1" applyFont="1" applyFill="1" applyBorder="1" applyAlignment="1" applyProtection="1">
      <alignment horizontal="right" vertical="top"/>
    </xf>
    <xf numFmtId="165" fontId="16" fillId="5" borderId="5" xfId="1" applyNumberFormat="1" applyFont="1" applyFill="1" applyBorder="1" applyAlignment="1" applyProtection="1">
      <alignment horizontal="right" vertical="top"/>
    </xf>
    <xf numFmtId="165" fontId="0" fillId="5" borderId="3" xfId="1" applyNumberFormat="1" applyFont="1" applyFill="1" applyBorder="1" applyAlignment="1" applyProtection="1">
      <alignment horizontal="right"/>
    </xf>
    <xf numFmtId="165" fontId="16" fillId="5" borderId="3" xfId="1" applyNumberFormat="1" applyFont="1" applyFill="1" applyBorder="1" applyAlignment="1" applyProtection="1">
      <alignment horizontal="right"/>
    </xf>
    <xf numFmtId="165" fontId="4" fillId="5" borderId="3" xfId="1" applyNumberFormat="1" applyFont="1" applyFill="1" applyBorder="1" applyAlignment="1" applyProtection="1">
      <alignment horizontal="right"/>
    </xf>
    <xf numFmtId="165" fontId="0" fillId="5" borderId="5" xfId="1" applyNumberFormat="1" applyFont="1" applyFill="1" applyBorder="1" applyAlignment="1" applyProtection="1">
      <alignment horizontal="right"/>
    </xf>
    <xf numFmtId="165" fontId="16" fillId="5" borderId="5" xfId="1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 vertical="top"/>
      <protection locked="0"/>
    </xf>
    <xf numFmtId="164" fontId="3" fillId="0" borderId="0" xfId="0" applyNumberFormat="1" applyFont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6" borderId="15" xfId="0" applyFont="1" applyFill="1" applyBorder="1" applyAlignment="1" applyProtection="1">
      <alignment horizontal="center" vertical="top" wrapText="1"/>
      <protection locked="0"/>
    </xf>
    <xf numFmtId="164" fontId="6" fillId="6" borderId="3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3" xfId="0" applyNumberFormat="1" applyFont="1" applyBorder="1" applyAlignment="1" applyProtection="1">
      <alignment horizontal="center" vertical="top" wrapText="1"/>
      <protection locked="0"/>
    </xf>
    <xf numFmtId="164" fontId="6" fillId="0" borderId="10" xfId="0" applyNumberFormat="1" applyFont="1" applyBorder="1" applyAlignment="1" applyProtection="1">
      <alignment horizontal="center" vertical="top" wrapText="1"/>
      <protection locked="0"/>
    </xf>
    <xf numFmtId="0" fontId="18" fillId="6" borderId="15" xfId="0" applyFont="1" applyFill="1" applyBorder="1" applyAlignment="1" applyProtection="1">
      <alignment horizontal="center" vertical="top" wrapText="1"/>
      <protection locked="0"/>
    </xf>
    <xf numFmtId="164" fontId="18" fillId="6" borderId="3" xfId="0" applyNumberFormat="1" applyFont="1" applyFill="1" applyBorder="1" applyAlignment="1" applyProtection="1">
      <alignment horizontal="center" vertical="top" wrapText="1"/>
      <protection locked="0"/>
    </xf>
    <xf numFmtId="164" fontId="18" fillId="0" borderId="3" xfId="0" applyNumberFormat="1" applyFont="1" applyBorder="1" applyAlignment="1" applyProtection="1">
      <alignment horizontal="center" vertical="top" wrapText="1"/>
      <protection locked="0"/>
    </xf>
    <xf numFmtId="164" fontId="18" fillId="0" borderId="10" xfId="0" applyNumberFormat="1" applyFont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left" vertical="top" wrapText="1"/>
      <protection locked="0"/>
    </xf>
    <xf numFmtId="164" fontId="6" fillId="3" borderId="10" xfId="0" applyNumberFormat="1" applyFont="1" applyFill="1" applyBorder="1" applyAlignment="1" applyProtection="1">
      <alignment horizontal="center" vertical="top" wrapText="1"/>
      <protection locked="0"/>
    </xf>
    <xf numFmtId="164" fontId="18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6" borderId="15" xfId="0" applyFill="1" applyBorder="1" applyAlignment="1" applyProtection="1">
      <alignment horizontal="center" vertical="top"/>
      <protection locked="0"/>
    </xf>
    <xf numFmtId="0" fontId="0" fillId="6" borderId="3" xfId="0" applyFill="1" applyBorder="1" applyAlignment="1" applyProtection="1">
      <alignment horizontal="center" vertical="top"/>
      <protection locked="0"/>
    </xf>
    <xf numFmtId="0" fontId="16" fillId="6" borderId="15" xfId="0" applyFont="1" applyFill="1" applyBorder="1" applyAlignment="1" applyProtection="1">
      <alignment horizontal="center" vertical="top"/>
      <protection locked="0"/>
    </xf>
    <xf numFmtId="0" fontId="16" fillId="6" borderId="3" xfId="0" applyFont="1" applyFill="1" applyBorder="1" applyAlignment="1" applyProtection="1">
      <alignment horizontal="center" vertical="top"/>
      <protection locked="0"/>
    </xf>
    <xf numFmtId="0" fontId="16" fillId="6" borderId="30" xfId="0" applyFont="1" applyFill="1" applyBorder="1" applyAlignment="1" applyProtection="1">
      <alignment horizontal="center" vertical="top"/>
      <protection locked="0"/>
    </xf>
    <xf numFmtId="0" fontId="16" fillId="6" borderId="31" xfId="0" applyFont="1" applyFill="1" applyBorder="1" applyAlignment="1" applyProtection="1">
      <alignment horizontal="center" vertical="top"/>
      <protection locked="0"/>
    </xf>
    <xf numFmtId="0" fontId="0" fillId="6" borderId="5" xfId="0" applyFill="1" applyBorder="1" applyAlignment="1" applyProtection="1">
      <alignment horizontal="center" vertical="top"/>
      <protection locked="0"/>
    </xf>
    <xf numFmtId="0" fontId="16" fillId="6" borderId="16" xfId="0" applyFont="1" applyFill="1" applyBorder="1" applyAlignment="1" applyProtection="1">
      <alignment horizontal="center" vertical="top"/>
      <protection locked="0"/>
    </xf>
    <xf numFmtId="0" fontId="16" fillId="6" borderId="5" xfId="0" applyFont="1" applyFill="1" applyBorder="1" applyAlignment="1" applyProtection="1">
      <alignment horizontal="center" vertical="top"/>
      <protection locked="0"/>
    </xf>
    <xf numFmtId="3" fontId="0" fillId="0" borderId="0" xfId="0" applyNumberFormat="1" applyAlignment="1" applyProtection="1">
      <alignment horizontal="left" vertical="top"/>
      <protection locked="0"/>
    </xf>
    <xf numFmtId="3" fontId="15" fillId="0" borderId="0" xfId="0" applyNumberFormat="1" applyFont="1" applyAlignment="1" applyProtection="1">
      <alignment horizontal="left" vertical="top"/>
      <protection locked="0"/>
    </xf>
    <xf numFmtId="3" fontId="6" fillId="0" borderId="0" xfId="0" applyNumberFormat="1" applyFont="1" applyAlignment="1" applyProtection="1">
      <alignment horizontal="right" vertical="top"/>
      <protection locked="0"/>
    </xf>
    <xf numFmtId="3" fontId="5" fillId="0" borderId="0" xfId="0" applyNumberFormat="1" applyFont="1" applyAlignment="1" applyProtection="1">
      <alignment horizontal="right" vertical="top"/>
      <protection locked="0"/>
    </xf>
    <xf numFmtId="3" fontId="17" fillId="0" borderId="0" xfId="0" applyNumberFormat="1" applyFont="1" applyAlignment="1" applyProtection="1">
      <alignment horizontal="lef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6" fillId="0" borderId="0" xfId="0" applyNumberFormat="1" applyFont="1" applyAlignment="1" applyProtection="1">
      <alignment horizontal="left" vertical="top"/>
      <protection locked="0"/>
    </xf>
    <xf numFmtId="0" fontId="1" fillId="5" borderId="6" xfId="0" applyFont="1" applyFill="1" applyBorder="1" applyAlignment="1" applyProtection="1">
      <alignment horizontal="left" vertical="top"/>
      <protection locked="0"/>
    </xf>
    <xf numFmtId="0" fontId="0" fillId="5" borderId="4" xfId="0" applyFill="1" applyBorder="1" applyAlignment="1" applyProtection="1">
      <alignment horizontal="left" vertical="top"/>
      <protection locked="0"/>
    </xf>
    <xf numFmtId="0" fontId="22" fillId="5" borderId="4" xfId="0" applyFont="1" applyFill="1" applyBorder="1" applyAlignment="1" applyProtection="1">
      <alignment vertical="top"/>
      <protection locked="0"/>
    </xf>
    <xf numFmtId="0" fontId="22" fillId="5" borderId="8" xfId="0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  <protection locked="0"/>
    </xf>
    <xf numFmtId="164" fontId="0" fillId="0" borderId="0" xfId="0" applyNumberFormat="1" applyAlignment="1" applyProtection="1">
      <alignment horizontal="left" vertical="top"/>
      <protection locked="0"/>
    </xf>
    <xf numFmtId="0" fontId="10" fillId="6" borderId="3" xfId="0" applyFont="1" applyFill="1" applyBorder="1" applyAlignment="1" applyProtection="1">
      <alignment horizontal="center" vertical="top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6" fillId="6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18" fillId="6" borderId="3" xfId="0" applyFont="1" applyFill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 applyProtection="1">
      <alignment horizontal="center" vertical="top" wrapText="1"/>
      <protection locked="0"/>
    </xf>
    <xf numFmtId="0" fontId="18" fillId="0" borderId="10" xfId="0" applyFont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6" fillId="3" borderId="10" xfId="0" applyFont="1" applyFill="1" applyBorder="1" applyAlignment="1" applyProtection="1">
      <alignment vertical="top" wrapText="1"/>
      <protection locked="0"/>
    </xf>
    <xf numFmtId="0" fontId="18" fillId="3" borderId="10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10" fillId="6" borderId="15" xfId="0" applyFont="1" applyFill="1" applyBorder="1" applyAlignment="1" applyProtection="1">
      <alignment horizontal="center" vertical="top" wrapText="1"/>
      <protection locked="0"/>
    </xf>
    <xf numFmtId="0" fontId="10" fillId="6" borderId="3" xfId="0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 applyAlignment="1" applyProtection="1">
      <alignment horizontal="center" vertical="top" wrapText="1"/>
      <protection locked="0"/>
    </xf>
    <xf numFmtId="0" fontId="16" fillId="6" borderId="3" xfId="0" applyFont="1" applyFill="1" applyBorder="1" applyAlignment="1" applyProtection="1">
      <alignment horizontal="center" vertical="top" wrapText="1"/>
      <protection locked="0"/>
    </xf>
    <xf numFmtId="0" fontId="16" fillId="0" borderId="10" xfId="0" applyFont="1" applyBorder="1" applyAlignment="1" applyProtection="1">
      <alignment horizontal="center" vertical="top" wrapText="1"/>
      <protection locked="0"/>
    </xf>
    <xf numFmtId="0" fontId="10" fillId="6" borderId="15" xfId="0" applyFont="1" applyFill="1" applyBorder="1" applyAlignment="1" applyProtection="1">
      <alignment horizontal="center" vertical="top"/>
      <protection locked="0"/>
    </xf>
    <xf numFmtId="0" fontId="10" fillId="6" borderId="16" xfId="0" applyFont="1" applyFill="1" applyBorder="1" applyAlignment="1" applyProtection="1">
      <alignment horizontal="center" vertical="top"/>
      <protection locked="0"/>
    </xf>
    <xf numFmtId="0" fontId="10" fillId="6" borderId="5" xfId="0" applyFont="1" applyFill="1" applyBorder="1" applyAlignment="1" applyProtection="1">
      <alignment horizontal="center" vertical="top"/>
      <protection locked="0"/>
    </xf>
    <xf numFmtId="3" fontId="1" fillId="0" borderId="0" xfId="0" applyNumberFormat="1" applyFont="1" applyAlignment="1" applyProtection="1">
      <alignment vertical="top"/>
      <protection locked="0"/>
    </xf>
    <xf numFmtId="3" fontId="12" fillId="0" borderId="0" xfId="0" applyNumberFormat="1" applyFont="1" applyAlignment="1" applyProtection="1">
      <alignment horizontal="right" vertical="top"/>
      <protection locked="0"/>
    </xf>
    <xf numFmtId="3" fontId="0" fillId="0" borderId="0" xfId="0" applyNumberFormat="1" applyAlignment="1" applyProtection="1">
      <alignment vertical="top"/>
      <protection locked="0"/>
    </xf>
    <xf numFmtId="3" fontId="18" fillId="0" borderId="0" xfId="0" applyNumberFormat="1" applyFont="1" applyAlignment="1" applyProtection="1">
      <alignment vertical="top"/>
      <protection locked="0"/>
    </xf>
    <xf numFmtId="3" fontId="19" fillId="0" borderId="0" xfId="0" applyNumberFormat="1" applyFont="1" applyAlignment="1" applyProtection="1">
      <alignment horizontal="right" vertical="top"/>
      <protection locked="0"/>
    </xf>
    <xf numFmtId="3" fontId="16" fillId="0" borderId="0" xfId="0" applyNumberFormat="1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5" borderId="4" xfId="0" applyFill="1" applyBorder="1" applyAlignment="1" applyProtection="1">
      <alignment horizontal="left"/>
      <protection locked="0"/>
    </xf>
    <xf numFmtId="0" fontId="22" fillId="5" borderId="4" xfId="0" applyFont="1" applyFill="1" applyBorder="1" applyAlignment="1" applyProtection="1">
      <alignment vertical="center"/>
      <protection locked="0"/>
    </xf>
    <xf numFmtId="0" fontId="22" fillId="5" borderId="8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4" fontId="6" fillId="6" borderId="16" xfId="0" applyNumberFormat="1" applyFont="1" applyFill="1" applyBorder="1" applyAlignment="1" applyProtection="1">
      <alignment horizontal="center" vertical="top" wrapText="1"/>
      <protection locked="0"/>
    </xf>
    <xf numFmtId="4" fontId="6" fillId="6" borderId="5" xfId="0" applyNumberFormat="1" applyFont="1" applyFill="1" applyBorder="1" applyAlignment="1" applyProtection="1">
      <alignment horizontal="center" vertical="top" wrapText="1"/>
      <protection locked="0"/>
    </xf>
    <xf numFmtId="4" fontId="6" fillId="0" borderId="5" xfId="0" applyNumberFormat="1" applyFont="1" applyBorder="1" applyAlignment="1" applyProtection="1">
      <alignment horizontal="center" vertical="top" wrapText="1"/>
      <protection locked="0"/>
    </xf>
    <xf numFmtId="3" fontId="6" fillId="0" borderId="11" xfId="0" applyNumberFormat="1" applyFont="1" applyBorder="1" applyAlignment="1" applyProtection="1">
      <alignment horizontal="center" vertical="top" wrapText="1"/>
      <protection locked="0"/>
    </xf>
    <xf numFmtId="4" fontId="18" fillId="6" borderId="16" xfId="0" applyNumberFormat="1" applyFont="1" applyFill="1" applyBorder="1" applyAlignment="1" applyProtection="1">
      <alignment horizontal="center" vertical="top" wrapText="1"/>
      <protection locked="0"/>
    </xf>
    <xf numFmtId="4" fontId="18" fillId="6" borderId="5" xfId="0" applyNumberFormat="1" applyFont="1" applyFill="1" applyBorder="1" applyAlignment="1" applyProtection="1">
      <alignment horizontal="center" vertical="top" wrapText="1"/>
      <protection locked="0"/>
    </xf>
    <xf numFmtId="4" fontId="18" fillId="0" borderId="5" xfId="0" applyNumberFormat="1" applyFont="1" applyBorder="1" applyAlignment="1" applyProtection="1">
      <alignment horizontal="center" vertical="top" wrapText="1"/>
      <protection locked="0"/>
    </xf>
    <xf numFmtId="3" fontId="18" fillId="0" borderId="11" xfId="0" applyNumberFormat="1" applyFont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left" vertical="top" wrapText="1"/>
      <protection locked="0"/>
    </xf>
    <xf numFmtId="4" fontId="6" fillId="3" borderId="13" xfId="0" applyNumberFormat="1" applyFont="1" applyFill="1" applyBorder="1" applyAlignment="1" applyProtection="1">
      <alignment horizontal="center" vertical="top" wrapText="1"/>
      <protection locked="0"/>
    </xf>
    <xf numFmtId="3" fontId="6" fillId="3" borderId="14" xfId="0" applyNumberFormat="1" applyFont="1" applyFill="1" applyBorder="1" applyAlignment="1" applyProtection="1">
      <alignment horizontal="center" vertical="top" wrapText="1"/>
      <protection locked="0"/>
    </xf>
    <xf numFmtId="4" fontId="18" fillId="3" borderId="23" xfId="0" applyNumberFormat="1" applyFont="1" applyFill="1" applyBorder="1" applyAlignment="1" applyProtection="1">
      <alignment horizontal="center" vertical="top" wrapText="1"/>
      <protection locked="0"/>
    </xf>
    <xf numFmtId="3" fontId="18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6" borderId="21" xfId="0" applyFill="1" applyBorder="1" applyAlignment="1" applyProtection="1">
      <alignment horizontal="center" vertical="top"/>
      <protection locked="0"/>
    </xf>
    <xf numFmtId="0" fontId="16" fillId="6" borderId="9" xfId="0" applyFont="1" applyFill="1" applyBorder="1" applyAlignment="1" applyProtection="1">
      <alignment horizontal="center" vertical="top"/>
      <protection locked="0"/>
    </xf>
    <xf numFmtId="3" fontId="6" fillId="3" borderId="10" xfId="0" applyNumberFormat="1" applyFont="1" applyFill="1" applyBorder="1" applyAlignment="1" applyProtection="1">
      <alignment horizontal="center" vertical="top" wrapText="1"/>
      <protection locked="0"/>
    </xf>
    <xf numFmtId="3" fontId="18" fillId="3" borderId="10" xfId="0" applyNumberFormat="1" applyFont="1" applyFill="1" applyBorder="1" applyAlignment="1" applyProtection="1">
      <alignment horizontal="center" vertical="top" wrapText="1"/>
      <protection locked="0"/>
    </xf>
    <xf numFmtId="165" fontId="0" fillId="3" borderId="3" xfId="1" applyNumberFormat="1" applyFont="1" applyFill="1" applyBorder="1" applyAlignment="1" applyProtection="1">
      <alignment horizontal="center" vertical="top"/>
      <protection locked="0"/>
    </xf>
    <xf numFmtId="165" fontId="16" fillId="3" borderId="3" xfId="1" applyNumberFormat="1" applyFont="1" applyFill="1" applyBorder="1" applyAlignment="1" applyProtection="1">
      <alignment horizontal="center" vertical="top"/>
      <protection locked="0"/>
    </xf>
    <xf numFmtId="0" fontId="0" fillId="6" borderId="33" xfId="0" applyFill="1" applyBorder="1" applyAlignment="1" applyProtection="1">
      <alignment horizontal="center" vertical="top"/>
      <protection locked="0"/>
    </xf>
    <xf numFmtId="3" fontId="21" fillId="0" borderId="0" xfId="0" applyNumberFormat="1" applyFont="1" applyAlignment="1" applyProtection="1">
      <alignment vertical="top"/>
      <protection locked="0"/>
    </xf>
    <xf numFmtId="3" fontId="2" fillId="0" borderId="0" xfId="0" applyNumberFormat="1" applyFont="1" applyAlignment="1" applyProtection="1">
      <alignment horizontal="left" vertical="top"/>
      <protection locked="0"/>
    </xf>
    <xf numFmtId="3" fontId="2" fillId="0" borderId="0" xfId="0" applyNumberFormat="1" applyFont="1" applyAlignment="1" applyProtection="1">
      <alignment vertical="top"/>
      <protection locked="0"/>
    </xf>
    <xf numFmtId="3" fontId="19" fillId="0" borderId="0" xfId="0" applyNumberFormat="1" applyFont="1" applyAlignment="1" applyProtection="1">
      <alignment horizontal="left" vertical="top"/>
      <protection locked="0"/>
    </xf>
    <xf numFmtId="3" fontId="19" fillId="0" borderId="0" xfId="0" applyNumberFormat="1" applyFont="1" applyAlignment="1" applyProtection="1">
      <alignment vertical="top"/>
      <protection locked="0"/>
    </xf>
    <xf numFmtId="164" fontId="10" fillId="0" borderId="0" xfId="0" applyNumberFormat="1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center" vertical="top" wrapText="1"/>
      <protection locked="0"/>
    </xf>
    <xf numFmtId="3" fontId="6" fillId="6" borderId="15" xfId="0" applyNumberFormat="1" applyFont="1" applyFill="1" applyBorder="1" applyAlignment="1" applyProtection="1">
      <alignment horizontal="center" vertical="top" wrapText="1"/>
      <protection locked="0"/>
    </xf>
    <xf numFmtId="3" fontId="6" fillId="6" borderId="3" xfId="0" applyNumberFormat="1" applyFont="1" applyFill="1" applyBorder="1" applyAlignment="1" applyProtection="1">
      <alignment horizontal="center" vertical="top" wrapText="1"/>
      <protection locked="0"/>
    </xf>
    <xf numFmtId="3" fontId="18" fillId="6" borderId="15" xfId="0" applyNumberFormat="1" applyFont="1" applyFill="1" applyBorder="1" applyAlignment="1" applyProtection="1">
      <alignment horizontal="center" vertical="top" wrapText="1"/>
      <protection locked="0"/>
    </xf>
    <xf numFmtId="3" fontId="18" fillId="6" borderId="3" xfId="0" applyNumberFormat="1" applyFont="1" applyFill="1" applyBorder="1" applyAlignment="1" applyProtection="1">
      <alignment horizontal="center" vertical="top" wrapText="1"/>
      <protection locked="0"/>
    </xf>
    <xf numFmtId="0" fontId="18" fillId="3" borderId="10" xfId="0" applyFont="1" applyFill="1" applyBorder="1" applyAlignment="1" applyProtection="1">
      <alignment horizontal="left" vertical="top"/>
      <protection locked="0"/>
    </xf>
    <xf numFmtId="3" fontId="16" fillId="6" borderId="15" xfId="0" applyNumberFormat="1" applyFont="1" applyFill="1" applyBorder="1" applyAlignment="1" applyProtection="1">
      <alignment horizontal="center" vertical="top"/>
      <protection locked="0"/>
    </xf>
    <xf numFmtId="3" fontId="0" fillId="6" borderId="15" xfId="0" applyNumberFormat="1" applyFill="1" applyBorder="1" applyAlignment="1" applyProtection="1">
      <alignment horizontal="center" vertical="top"/>
      <protection locked="0"/>
    </xf>
    <xf numFmtId="0" fontId="16" fillId="3" borderId="3" xfId="0" applyFont="1" applyFill="1" applyBorder="1" applyAlignment="1" applyProtection="1">
      <alignment vertical="top"/>
      <protection locked="0"/>
    </xf>
    <xf numFmtId="0" fontId="1" fillId="3" borderId="3" xfId="0" applyFont="1" applyFill="1" applyBorder="1" applyAlignment="1" applyProtection="1">
      <alignment horizontal="left" vertical="top"/>
      <protection locked="0"/>
    </xf>
    <xf numFmtId="0" fontId="0" fillId="3" borderId="17" xfId="0" applyFill="1" applyBorder="1" applyAlignment="1" applyProtection="1">
      <alignment horizontal="center" vertical="top"/>
      <protection locked="0"/>
    </xf>
    <xf numFmtId="0" fontId="0" fillId="3" borderId="17" xfId="0" applyFill="1" applyBorder="1" applyAlignment="1" applyProtection="1">
      <alignment horizontal="left" vertical="top"/>
      <protection locked="0"/>
    </xf>
    <xf numFmtId="0" fontId="16" fillId="3" borderId="3" xfId="0" applyFont="1" applyFill="1" applyBorder="1" applyAlignment="1" applyProtection="1">
      <alignment horizontal="left" vertical="top"/>
      <protection locked="0"/>
    </xf>
    <xf numFmtId="0" fontId="16" fillId="3" borderId="31" xfId="0" applyFont="1" applyFill="1" applyBorder="1" applyAlignment="1" applyProtection="1">
      <alignment horizontal="left" vertical="top"/>
      <protection locked="0"/>
    </xf>
    <xf numFmtId="0" fontId="16" fillId="3" borderId="32" xfId="0" applyFont="1" applyFill="1" applyBorder="1" applyAlignment="1" applyProtection="1">
      <alignment horizontal="left" vertical="top"/>
      <protection locked="0"/>
    </xf>
    <xf numFmtId="3" fontId="0" fillId="6" borderId="16" xfId="0" applyNumberFormat="1" applyFill="1" applyBorder="1" applyAlignment="1" applyProtection="1">
      <alignment horizontal="center" vertical="top"/>
      <protection locked="0"/>
    </xf>
    <xf numFmtId="3" fontId="16" fillId="6" borderId="16" xfId="0" applyNumberFormat="1" applyFont="1" applyFill="1" applyBorder="1" applyAlignment="1" applyProtection="1">
      <alignment horizontal="center" vertical="top"/>
      <protection locked="0"/>
    </xf>
    <xf numFmtId="3" fontId="8" fillId="0" borderId="0" xfId="0" applyNumberFormat="1" applyFont="1" applyAlignment="1" applyProtection="1">
      <alignment horizontal="left" vertical="top"/>
      <protection locked="0"/>
    </xf>
    <xf numFmtId="3" fontId="2" fillId="0" borderId="0" xfId="0" applyNumberFormat="1" applyFont="1" applyAlignment="1" applyProtection="1">
      <alignment horizontal="center" vertical="top"/>
      <protection locked="0"/>
    </xf>
    <xf numFmtId="3" fontId="2" fillId="0" borderId="0" xfId="0" applyNumberFormat="1" applyFont="1" applyAlignment="1" applyProtection="1">
      <alignment horizontal="right" vertical="top"/>
      <protection locked="0"/>
    </xf>
    <xf numFmtId="3" fontId="19" fillId="0" borderId="0" xfId="0" applyNumberFormat="1" applyFont="1" applyAlignment="1" applyProtection="1">
      <alignment horizontal="center" vertical="top"/>
      <protection locked="0"/>
    </xf>
    <xf numFmtId="0" fontId="1" fillId="5" borderId="2" xfId="0" applyFont="1" applyFill="1" applyBorder="1" applyAlignment="1" applyProtection="1">
      <alignment horizontal="right" vertical="top"/>
      <protection locked="0"/>
    </xf>
    <xf numFmtId="0" fontId="1" fillId="5" borderId="7" xfId="0" applyFont="1" applyFill="1" applyBorder="1" applyAlignment="1" applyProtection="1">
      <alignment horizontal="center" vertical="top"/>
      <protection locked="0"/>
    </xf>
    <xf numFmtId="165" fontId="1" fillId="0" borderId="0" xfId="1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8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164" fontId="7" fillId="0" borderId="0" xfId="0" applyNumberFormat="1" applyFont="1" applyAlignment="1" applyProtection="1">
      <alignment horizontal="left" vertical="top"/>
      <protection locked="0"/>
    </xf>
    <xf numFmtId="164" fontId="3" fillId="0" borderId="0" xfId="0" applyNumberFormat="1" applyFont="1" applyAlignment="1" applyProtection="1">
      <alignment vertical="top"/>
      <protection locked="0"/>
    </xf>
    <xf numFmtId="3" fontId="3" fillId="0" borderId="0" xfId="0" applyNumberFormat="1" applyFont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6" fillId="6" borderId="15" xfId="0" applyFont="1" applyFill="1" applyBorder="1" applyAlignment="1" applyProtection="1">
      <alignment wrapText="1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0" fontId="18" fillId="6" borderId="15" xfId="0" applyFont="1" applyFill="1" applyBorder="1" applyAlignment="1" applyProtection="1">
      <alignment wrapText="1"/>
      <protection locked="0"/>
    </xf>
    <xf numFmtId="0" fontId="18" fillId="6" borderId="3" xfId="0" applyFont="1" applyFill="1" applyBorder="1" applyAlignment="1" applyProtection="1">
      <alignment wrapText="1"/>
      <protection locked="0"/>
    </xf>
    <xf numFmtId="0" fontId="18" fillId="0" borderId="3" xfId="0" applyFont="1" applyBorder="1" applyAlignment="1" applyProtection="1">
      <alignment horizontal="center" wrapText="1"/>
      <protection locked="0"/>
    </xf>
    <xf numFmtId="0" fontId="18" fillId="0" borderId="10" xfId="0" applyFont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0" fontId="18" fillId="3" borderId="10" xfId="0" applyFont="1" applyFill="1" applyBorder="1" applyAlignment="1" applyProtection="1">
      <alignment wrapText="1"/>
      <protection locked="0"/>
    </xf>
    <xf numFmtId="0" fontId="10" fillId="0" borderId="10" xfId="0" applyFont="1" applyBorder="1" applyAlignment="1" applyProtection="1">
      <alignment wrapText="1"/>
      <protection locked="0"/>
    </xf>
    <xf numFmtId="0" fontId="16" fillId="0" borderId="10" xfId="0" applyFont="1" applyBorder="1" applyAlignment="1" applyProtection="1">
      <alignment wrapText="1"/>
      <protection locked="0"/>
    </xf>
    <xf numFmtId="0" fontId="10" fillId="6" borderId="30" xfId="0" applyFont="1" applyFill="1" applyBorder="1" applyAlignment="1" applyProtection="1">
      <alignment horizontal="center" vertical="top"/>
      <protection locked="0"/>
    </xf>
    <xf numFmtId="0" fontId="10" fillId="6" borderId="31" xfId="0" applyFont="1" applyFill="1" applyBorder="1" applyAlignment="1" applyProtection="1">
      <alignment horizontal="center" vertical="top"/>
      <protection locked="0"/>
    </xf>
    <xf numFmtId="3" fontId="0" fillId="0" borderId="0" xfId="0" applyNumberFormat="1" applyAlignment="1" applyProtection="1">
      <alignment horizontal="right"/>
      <protection locked="0"/>
    </xf>
    <xf numFmtId="3" fontId="6" fillId="0" borderId="0" xfId="0" applyNumberFormat="1" applyFont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right"/>
      <protection locked="0"/>
    </xf>
    <xf numFmtId="3" fontId="10" fillId="0" borderId="0" xfId="0" applyNumberFormat="1" applyFont="1" applyAlignment="1" applyProtection="1">
      <alignment horizontal="right"/>
      <protection locked="0"/>
    </xf>
    <xf numFmtId="3" fontId="18" fillId="0" borderId="0" xfId="0" applyNumberFormat="1" applyFont="1" applyAlignment="1" applyProtection="1">
      <alignment horizontal="right"/>
      <protection locked="0"/>
    </xf>
    <xf numFmtId="3" fontId="19" fillId="0" borderId="0" xfId="0" applyNumberFormat="1" applyFont="1" applyAlignment="1" applyProtection="1">
      <alignment horizontal="right"/>
      <protection locked="0"/>
    </xf>
    <xf numFmtId="3" fontId="16" fillId="0" borderId="0" xfId="0" applyNumberFormat="1" applyFont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0" fontId="1" fillId="5" borderId="6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3" fontId="6" fillId="0" borderId="10" xfId="0" applyNumberFormat="1" applyFont="1" applyBorder="1" applyAlignment="1" applyProtection="1">
      <alignment horizontal="center" vertical="center" wrapText="1"/>
      <protection locked="0"/>
    </xf>
    <xf numFmtId="0" fontId="18" fillId="6" borderId="3" xfId="0" applyFont="1" applyFill="1" applyBorder="1" applyAlignment="1" applyProtection="1">
      <alignment horizontal="center" vertical="center" wrapText="1"/>
      <protection locked="0"/>
    </xf>
    <xf numFmtId="3" fontId="18" fillId="0" borderId="10" xfId="0" applyNumberFormat="1" applyFont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3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3" fontId="18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16" fillId="6" borderId="3" xfId="0" applyFont="1" applyFill="1" applyBorder="1" applyAlignment="1" applyProtection="1">
      <alignment horizontal="center" vertical="center"/>
      <protection locked="0"/>
    </xf>
    <xf numFmtId="3" fontId="8" fillId="0" borderId="0" xfId="0" applyNumberFormat="1" applyFont="1" applyAlignment="1" applyProtection="1">
      <alignment horizontal="right"/>
      <protection locked="0"/>
    </xf>
    <xf numFmtId="3" fontId="2" fillId="0" borderId="0" xfId="0" applyNumberFormat="1" applyFont="1" applyAlignment="1" applyProtection="1">
      <alignment horizontal="right"/>
      <protection locked="0"/>
    </xf>
    <xf numFmtId="3" fontId="20" fillId="0" borderId="0" xfId="0" applyNumberFormat="1" applyFont="1" applyAlignment="1" applyProtection="1">
      <alignment horizontal="right"/>
      <protection locked="0"/>
    </xf>
    <xf numFmtId="165" fontId="1" fillId="3" borderId="3" xfId="1" applyNumberFormat="1" applyFont="1" applyFill="1" applyBorder="1" applyAlignment="1" applyProtection="1">
      <alignment horizontal="center" vertical="top"/>
    </xf>
    <xf numFmtId="164" fontId="0" fillId="3" borderId="3" xfId="0" applyNumberFormat="1" applyFill="1" applyBorder="1" applyAlignment="1">
      <alignment horizontal="center" vertical="top"/>
    </xf>
    <xf numFmtId="165" fontId="10" fillId="5" borderId="3" xfId="0" applyNumberFormat="1" applyFont="1" applyFill="1" applyBorder="1" applyAlignment="1">
      <alignment horizontal="center" vertical="top"/>
    </xf>
    <xf numFmtId="165" fontId="10" fillId="5" borderId="5" xfId="0" applyNumberFormat="1" applyFont="1" applyFill="1" applyBorder="1" applyAlignment="1">
      <alignment horizontal="center" vertical="top"/>
    </xf>
    <xf numFmtId="0" fontId="8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165" fontId="16" fillId="5" borderId="3" xfId="0" applyNumberFormat="1" applyFont="1" applyFill="1" applyBorder="1" applyAlignment="1">
      <alignment horizontal="center" vertical="top"/>
    </xf>
    <xf numFmtId="0" fontId="16" fillId="3" borderId="3" xfId="0" applyFont="1" applyFill="1" applyBorder="1" applyAlignment="1">
      <alignment vertical="top"/>
    </xf>
    <xf numFmtId="165" fontId="18" fillId="3" borderId="3" xfId="1" applyNumberFormat="1" applyFont="1" applyFill="1" applyBorder="1" applyAlignment="1" applyProtection="1">
      <alignment horizontal="center" vertical="top"/>
    </xf>
    <xf numFmtId="0" fontId="16" fillId="3" borderId="3" xfId="0" applyFont="1" applyFill="1" applyBorder="1" applyAlignment="1">
      <alignment horizontal="left" vertical="top"/>
    </xf>
    <xf numFmtId="164" fontId="16" fillId="3" borderId="3" xfId="0" applyNumberFormat="1" applyFont="1" applyFill="1" applyBorder="1" applyAlignment="1">
      <alignment horizontal="center" vertical="top"/>
    </xf>
    <xf numFmtId="0" fontId="16" fillId="3" borderId="31" xfId="0" applyFont="1" applyFill="1" applyBorder="1" applyAlignment="1">
      <alignment horizontal="left" vertical="top"/>
    </xf>
    <xf numFmtId="164" fontId="16" fillId="3" borderId="31" xfId="0" applyNumberFormat="1" applyFont="1" applyFill="1" applyBorder="1" applyAlignment="1">
      <alignment horizontal="center" vertical="top"/>
    </xf>
    <xf numFmtId="165" fontId="16" fillId="5" borderId="5" xfId="0" applyNumberFormat="1" applyFont="1" applyFill="1" applyBorder="1" applyAlignment="1">
      <alignment horizontal="center" vertical="top"/>
    </xf>
    <xf numFmtId="165" fontId="0" fillId="5" borderId="0" xfId="0" applyNumberFormat="1" applyFill="1" applyAlignment="1">
      <alignment horizontal="left" vertical="top"/>
    </xf>
    <xf numFmtId="165" fontId="0" fillId="5" borderId="19" xfId="0" applyNumberFormat="1" applyFill="1" applyBorder="1" applyAlignment="1">
      <alignment horizontal="left" vertical="top"/>
    </xf>
    <xf numFmtId="165" fontId="22" fillId="5" borderId="0" xfId="0" applyNumberFormat="1" applyFont="1" applyFill="1" applyAlignment="1">
      <alignment vertical="top"/>
    </xf>
    <xf numFmtId="165" fontId="22" fillId="5" borderId="19" xfId="0" applyNumberFormat="1" applyFont="1" applyFill="1" applyBorder="1" applyAlignment="1">
      <alignment vertical="top"/>
    </xf>
    <xf numFmtId="165" fontId="22" fillId="5" borderId="1" xfId="0" applyNumberFormat="1" applyFont="1" applyFill="1" applyBorder="1" applyAlignment="1">
      <alignment vertical="top"/>
    </xf>
    <xf numFmtId="165" fontId="22" fillId="5" borderId="20" xfId="0" applyNumberFormat="1" applyFont="1" applyFill="1" applyBorder="1" applyAlignment="1">
      <alignment vertical="top"/>
    </xf>
    <xf numFmtId="3" fontId="0" fillId="3" borderId="15" xfId="0" applyNumberFormat="1" applyFill="1" applyBorder="1" applyAlignment="1" applyProtection="1">
      <alignment horizontal="center" vertical="top"/>
      <protection locked="0"/>
    </xf>
    <xf numFmtId="3" fontId="0" fillId="3" borderId="3" xfId="0" applyNumberFormat="1" applyFill="1" applyBorder="1" applyAlignment="1" applyProtection="1">
      <alignment horizontal="center" vertical="top"/>
      <protection locked="0"/>
    </xf>
    <xf numFmtId="0" fontId="2" fillId="3" borderId="0" xfId="0" applyFont="1" applyFill="1" applyAlignment="1" applyProtection="1">
      <alignment horizontal="left" vertical="top"/>
      <protection locked="0"/>
    </xf>
    <xf numFmtId="0" fontId="18" fillId="3" borderId="3" xfId="0" applyFont="1" applyFill="1" applyBorder="1" applyAlignment="1" applyProtection="1">
      <alignment horizontal="center" vertical="top"/>
      <protection locked="0"/>
    </xf>
    <xf numFmtId="0" fontId="16" fillId="3" borderId="15" xfId="0" applyFont="1" applyFill="1" applyBorder="1" applyAlignment="1" applyProtection="1">
      <alignment vertical="top"/>
      <protection locked="0"/>
    </xf>
    <xf numFmtId="0" fontId="16" fillId="3" borderId="15" xfId="0" applyFont="1" applyFill="1" applyBorder="1" applyAlignment="1" applyProtection="1">
      <alignment horizontal="left" vertical="top"/>
      <protection locked="0"/>
    </xf>
    <xf numFmtId="0" fontId="16" fillId="3" borderId="30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3" fontId="2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164" fontId="0" fillId="0" borderId="6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0" fontId="1" fillId="5" borderId="2" xfId="0" applyFont="1" applyFill="1" applyBorder="1" applyAlignment="1" applyProtection="1">
      <alignment horizontal="right"/>
      <protection locked="0"/>
    </xf>
    <xf numFmtId="164" fontId="1" fillId="5" borderId="7" xfId="0" applyNumberFormat="1" applyFont="1" applyFill="1" applyBorder="1" applyAlignment="1" applyProtection="1">
      <alignment horizontal="left"/>
      <protection locked="0"/>
    </xf>
    <xf numFmtId="4" fontId="6" fillId="3" borderId="3" xfId="0" applyNumberFormat="1" applyFont="1" applyFill="1" applyBorder="1" applyAlignment="1">
      <alignment horizontal="center" vertical="top" wrapText="1"/>
    </xf>
    <xf numFmtId="4" fontId="0" fillId="3" borderId="3" xfId="0" applyNumberFormat="1" applyFill="1" applyBorder="1" applyAlignment="1">
      <alignment horizontal="right" vertical="top"/>
    </xf>
    <xf numFmtId="3" fontId="2" fillId="5" borderId="0" xfId="0" applyNumberFormat="1" applyFont="1" applyFill="1" applyAlignment="1">
      <alignment vertical="top"/>
    </xf>
    <xf numFmtId="4" fontId="18" fillId="3" borderId="3" xfId="0" applyNumberFormat="1" applyFont="1" applyFill="1" applyBorder="1" applyAlignment="1">
      <alignment horizontal="center" vertical="top" wrapText="1"/>
    </xf>
    <xf numFmtId="4" fontId="16" fillId="3" borderId="3" xfId="0" applyNumberFormat="1" applyFont="1" applyFill="1" applyBorder="1" applyAlignment="1">
      <alignment horizontal="right" vertical="top"/>
    </xf>
    <xf numFmtId="3" fontId="19" fillId="5" borderId="0" xfId="0" applyNumberFormat="1" applyFont="1" applyFill="1" applyAlignment="1">
      <alignment vertical="top"/>
    </xf>
    <xf numFmtId="165" fontId="0" fillId="5" borderId="0" xfId="0" applyNumberFormat="1" applyFill="1" applyAlignment="1">
      <alignment horizontal="left"/>
    </xf>
    <xf numFmtId="165" fontId="0" fillId="5" borderId="19" xfId="0" applyNumberFormat="1" applyFill="1" applyBorder="1" applyAlignment="1">
      <alignment horizontal="left"/>
    </xf>
    <xf numFmtId="165" fontId="0" fillId="5" borderId="1" xfId="0" applyNumberFormat="1" applyFill="1" applyBorder="1" applyAlignment="1">
      <alignment horizontal="left"/>
    </xf>
    <xf numFmtId="165" fontId="0" fillId="5" borderId="20" xfId="0" applyNumberFormat="1" applyFill="1" applyBorder="1" applyAlignment="1">
      <alignment horizontal="left"/>
    </xf>
    <xf numFmtId="4" fontId="6" fillId="3" borderId="12" xfId="0" applyNumberFormat="1" applyFont="1" applyFill="1" applyBorder="1" applyAlignment="1" applyProtection="1">
      <alignment horizontal="center" vertical="top" wrapText="1"/>
      <protection locked="0"/>
    </xf>
    <xf numFmtId="4" fontId="18" fillId="3" borderId="12" xfId="0" applyNumberFormat="1" applyFont="1" applyFill="1" applyBorder="1" applyAlignment="1" applyProtection="1">
      <alignment horizontal="center" vertical="top" wrapText="1"/>
      <protection locked="0"/>
    </xf>
    <xf numFmtId="4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" fontId="18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/>
      <protection locked="0"/>
    </xf>
    <xf numFmtId="0" fontId="16" fillId="3" borderId="15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18" fillId="3" borderId="3" xfId="0" applyFont="1" applyFill="1" applyBorder="1" applyAlignment="1" applyProtection="1">
      <alignment vertical="top" wrapText="1"/>
      <protection locked="0"/>
    </xf>
    <xf numFmtId="3" fontId="3" fillId="0" borderId="0" xfId="0" applyNumberFormat="1" applyFont="1" applyProtection="1">
      <protection locked="0"/>
    </xf>
    <xf numFmtId="0" fontId="1" fillId="5" borderId="2" xfId="0" applyFont="1" applyFill="1" applyBorder="1" applyAlignment="1" applyProtection="1">
      <alignment horizontal="left"/>
      <protection locked="0"/>
    </xf>
    <xf numFmtId="0" fontId="6" fillId="3" borderId="3" xfId="0" applyFont="1" applyFill="1" applyBorder="1" applyAlignment="1">
      <alignment vertical="top" wrapText="1"/>
    </xf>
    <xf numFmtId="4" fontId="10" fillId="3" borderId="3" xfId="0" applyNumberFormat="1" applyFont="1" applyFill="1" applyBorder="1" applyAlignment="1">
      <alignment horizontal="center" vertical="top"/>
    </xf>
    <xf numFmtId="0" fontId="18" fillId="3" borderId="3" xfId="0" applyFont="1" applyFill="1" applyBorder="1" applyAlignment="1">
      <alignment vertical="top" wrapText="1"/>
    </xf>
    <xf numFmtId="4" fontId="16" fillId="3" borderId="3" xfId="0" applyNumberFormat="1" applyFont="1" applyFill="1" applyBorder="1" applyAlignment="1">
      <alignment vertical="top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3" fontId="7" fillId="0" borderId="0" xfId="0" applyNumberFormat="1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vertical="top"/>
      <protection locked="0"/>
    </xf>
    <xf numFmtId="164" fontId="6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8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1" fillId="5" borderId="2" xfId="0" applyFont="1" applyFill="1" applyBorder="1" applyAlignment="1" applyProtection="1">
      <alignment horizontal="left" vertical="top"/>
      <protection locked="0"/>
    </xf>
    <xf numFmtId="164" fontId="1" fillId="5" borderId="7" xfId="0" applyNumberFormat="1" applyFont="1" applyFill="1" applyBorder="1" applyAlignment="1" applyProtection="1">
      <alignment horizontal="left" vertical="top"/>
      <protection locked="0"/>
    </xf>
    <xf numFmtId="164" fontId="6" fillId="3" borderId="3" xfId="0" applyNumberFormat="1" applyFont="1" applyFill="1" applyBorder="1" applyAlignment="1">
      <alignment horizontal="center" vertical="top" wrapText="1"/>
    </xf>
    <xf numFmtId="3" fontId="6" fillId="5" borderId="0" xfId="0" applyNumberFormat="1" applyFont="1" applyFill="1" applyAlignment="1">
      <alignment horizontal="right" vertical="top"/>
    </xf>
    <xf numFmtId="164" fontId="18" fillId="3" borderId="3" xfId="0" applyNumberFormat="1" applyFont="1" applyFill="1" applyBorder="1" applyAlignment="1">
      <alignment horizontal="center" vertical="top" wrapText="1"/>
    </xf>
    <xf numFmtId="3" fontId="18" fillId="5" borderId="0" xfId="0" applyNumberFormat="1" applyFont="1" applyFill="1" applyAlignment="1">
      <alignment horizontal="right" vertical="top"/>
    </xf>
    <xf numFmtId="165" fontId="0" fillId="5" borderId="1" xfId="0" applyNumberFormat="1" applyFill="1" applyBorder="1" applyAlignment="1">
      <alignment horizontal="left" vertical="top"/>
    </xf>
    <xf numFmtId="165" fontId="0" fillId="5" borderId="20" xfId="0" applyNumberFormat="1" applyFill="1" applyBorder="1" applyAlignment="1">
      <alignment horizontal="left" vertical="top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18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1" fillId="5" borderId="7" xfId="0" applyFont="1" applyFill="1" applyBorder="1" applyAlignment="1" applyProtection="1">
      <alignment horizontal="left"/>
      <protection locked="0"/>
    </xf>
    <xf numFmtId="0" fontId="6" fillId="3" borderId="3" xfId="0" applyFont="1" applyFill="1" applyBorder="1" applyAlignment="1">
      <alignment horizontal="center" wrapText="1"/>
    </xf>
    <xf numFmtId="3" fontId="12" fillId="5" borderId="0" xfId="0" applyNumberFormat="1" applyFont="1" applyFill="1" applyAlignment="1">
      <alignment horizontal="right"/>
    </xf>
    <xf numFmtId="0" fontId="18" fillId="3" borderId="3" xfId="0" applyFont="1" applyFill="1" applyBorder="1" applyAlignment="1">
      <alignment horizontal="center" wrapText="1"/>
    </xf>
    <xf numFmtId="3" fontId="19" fillId="5" borderId="0" xfId="0" applyNumberFormat="1" applyFont="1" applyFill="1" applyAlignment="1">
      <alignment horizontal="right"/>
    </xf>
    <xf numFmtId="0" fontId="6" fillId="3" borderId="15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wrapText="1"/>
      <protection locked="0"/>
    </xf>
    <xf numFmtId="0" fontId="18" fillId="3" borderId="15" xfId="0" applyFont="1" applyFill="1" applyBorder="1" applyAlignment="1" applyProtection="1">
      <alignment wrapText="1"/>
      <protection locked="0"/>
    </xf>
    <xf numFmtId="0" fontId="18" fillId="3" borderId="3" xfId="0" applyFont="1" applyFill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164" fontId="18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164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18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Protection="1">
      <protection locked="0"/>
    </xf>
    <xf numFmtId="164" fontId="6" fillId="3" borderId="3" xfId="0" applyNumberFormat="1" applyFont="1" applyFill="1" applyBorder="1" applyAlignment="1">
      <alignment horizontal="center" vertical="center" wrapText="1"/>
    </xf>
    <xf numFmtId="164" fontId="18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21" fillId="7" borderId="7" xfId="0" applyFont="1" applyFill="1" applyBorder="1" applyAlignment="1">
      <alignment horizontal="right"/>
    </xf>
    <xf numFmtId="3" fontId="25" fillId="0" borderId="19" xfId="0" applyNumberFormat="1" applyFont="1" applyBorder="1"/>
    <xf numFmtId="0" fontId="22" fillId="0" borderId="0" xfId="0" applyFont="1"/>
    <xf numFmtId="0" fontId="26" fillId="0" borderId="0" xfId="0" applyFont="1"/>
    <xf numFmtId="0" fontId="2" fillId="3" borderId="38" xfId="0" applyFont="1" applyFill="1" applyBorder="1" applyAlignment="1">
      <alignment wrapText="1"/>
    </xf>
    <xf numFmtId="0" fontId="8" fillId="0" borderId="39" xfId="0" applyFont="1" applyBorder="1"/>
    <xf numFmtId="0" fontId="2" fillId="4" borderId="40" xfId="0" applyFont="1" applyFill="1" applyBorder="1" applyAlignment="1">
      <alignment horizontal="right"/>
    </xf>
    <xf numFmtId="0" fontId="10" fillId="0" borderId="17" xfId="0" applyFont="1" applyBorder="1" applyAlignment="1" applyProtection="1">
      <alignment horizontal="left" vertical="top" wrapText="1"/>
      <protection locked="0"/>
    </xf>
    <xf numFmtId="3" fontId="2" fillId="3" borderId="6" xfId="0" applyNumberFormat="1" applyFont="1" applyFill="1" applyBorder="1" applyAlignment="1">
      <alignment horizontal="right"/>
    </xf>
    <xf numFmtId="3" fontId="8" fillId="0" borderId="8" xfId="0" applyNumberFormat="1" applyFont="1" applyBorder="1"/>
    <xf numFmtId="3" fontId="8" fillId="0" borderId="4" xfId="0" applyNumberFormat="1" applyFont="1" applyBorder="1"/>
    <xf numFmtId="0" fontId="0" fillId="0" borderId="8" xfId="0" applyBorder="1"/>
    <xf numFmtId="0" fontId="22" fillId="8" borderId="20" xfId="0" applyFont="1" applyFill="1" applyBorder="1"/>
    <xf numFmtId="3" fontId="8" fillId="0" borderId="20" xfId="0" applyNumberFormat="1" applyFont="1" applyBorder="1" applyAlignment="1">
      <alignment horizontal="right"/>
    </xf>
    <xf numFmtId="3" fontId="8" fillId="0" borderId="19" xfId="0" applyNumberFormat="1" applyFont="1" applyBorder="1" applyAlignment="1">
      <alignment horizontal="right"/>
    </xf>
    <xf numFmtId="3" fontId="21" fillId="7" borderId="6" xfId="0" applyNumberFormat="1" applyFont="1" applyFill="1" applyBorder="1" applyAlignment="1">
      <alignment horizontal="right"/>
    </xf>
    <xf numFmtId="3" fontId="25" fillId="0" borderId="4" xfId="0" applyNumberFormat="1" applyFont="1" applyBorder="1"/>
    <xf numFmtId="0" fontId="22" fillId="0" borderId="8" xfId="0" applyFont="1" applyBorder="1"/>
    <xf numFmtId="0" fontId="8" fillId="0" borderId="39" xfId="0" applyFont="1" applyBorder="1" applyAlignment="1">
      <alignment wrapText="1"/>
    </xf>
    <xf numFmtId="0" fontId="27" fillId="9" borderId="0" xfId="0" applyFont="1" applyFill="1"/>
    <xf numFmtId="0" fontId="27" fillId="0" borderId="0" xfId="0" applyFont="1"/>
    <xf numFmtId="0" fontId="0" fillId="10" borderId="7" xfId="0" applyFill="1" applyBorder="1"/>
    <xf numFmtId="0" fontId="0" fillId="10" borderId="19" xfId="0" applyFill="1" applyBorder="1"/>
    <xf numFmtId="0" fontId="0" fillId="10" borderId="20" xfId="0" applyFill="1" applyBorder="1"/>
    <xf numFmtId="3" fontId="25" fillId="0" borderId="4" xfId="0" applyNumberFormat="1" applyFont="1" applyBorder="1" applyAlignment="1">
      <alignment horizontal="right"/>
    </xf>
    <xf numFmtId="165" fontId="0" fillId="5" borderId="31" xfId="1" applyNumberFormat="1" applyFont="1" applyFill="1" applyBorder="1" applyAlignment="1" applyProtection="1">
      <alignment horizontal="center" vertical="top"/>
    </xf>
    <xf numFmtId="0" fontId="0" fillId="5" borderId="15" xfId="0" applyFill="1" applyBorder="1" applyAlignment="1" applyProtection="1">
      <alignment horizontal="center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3" fillId="0" borderId="42" xfId="0" applyFont="1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165" fontId="16" fillId="5" borderId="31" xfId="1" applyNumberFormat="1" applyFont="1" applyFill="1" applyBorder="1" applyAlignment="1" applyProtection="1">
      <alignment vertical="top"/>
    </xf>
    <xf numFmtId="0" fontId="10" fillId="6" borderId="33" xfId="0" applyFont="1" applyFill="1" applyBorder="1" applyAlignment="1" applyProtection="1">
      <alignment horizontal="center" vertical="top"/>
      <protection locked="0"/>
    </xf>
    <xf numFmtId="0" fontId="10" fillId="6" borderId="34" xfId="0" applyFont="1" applyFill="1" applyBorder="1" applyAlignment="1" applyProtection="1">
      <alignment horizontal="center" vertical="top"/>
      <protection locked="0"/>
    </xf>
    <xf numFmtId="0" fontId="10" fillId="0" borderId="43" xfId="0" applyFont="1" applyBorder="1" applyAlignment="1" applyProtection="1">
      <alignment horizontal="left" vertical="top"/>
      <protection locked="0"/>
    </xf>
    <xf numFmtId="0" fontId="16" fillId="6" borderId="34" xfId="0" applyFont="1" applyFill="1" applyBorder="1" applyAlignment="1" applyProtection="1">
      <alignment horizontal="center" vertical="top"/>
      <protection locked="0"/>
    </xf>
    <xf numFmtId="165" fontId="16" fillId="5" borderId="34" xfId="1" applyNumberFormat="1" applyFont="1" applyFill="1" applyBorder="1" applyAlignment="1" applyProtection="1">
      <alignment vertical="top"/>
    </xf>
    <xf numFmtId="0" fontId="16" fillId="0" borderId="43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165" fontId="4" fillId="5" borderId="3" xfId="1" applyNumberFormat="1" applyFont="1" applyFill="1" applyBorder="1" applyAlignment="1" applyProtection="1">
      <alignment horizontal="right" vertical="top"/>
    </xf>
    <xf numFmtId="164" fontId="10" fillId="0" borderId="10" xfId="0" applyNumberFormat="1" applyFont="1" applyBorder="1" applyAlignment="1" applyProtection="1">
      <alignment horizontal="center" vertical="top" wrapText="1"/>
      <protection locked="0"/>
    </xf>
    <xf numFmtId="0" fontId="16" fillId="6" borderId="15" xfId="0" applyFont="1" applyFill="1" applyBorder="1" applyAlignment="1" applyProtection="1">
      <alignment horizontal="center" vertical="top" wrapText="1"/>
      <protection locked="0"/>
    </xf>
    <xf numFmtId="164" fontId="16" fillId="0" borderId="10" xfId="0" applyNumberFormat="1" applyFont="1" applyBorder="1" applyAlignment="1" applyProtection="1">
      <alignment horizontal="center" vertical="top" wrapText="1"/>
      <protection locked="0"/>
    </xf>
    <xf numFmtId="164" fontId="15" fillId="0" borderId="0" xfId="0" applyNumberFormat="1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vertical="top"/>
      <protection locked="0"/>
    </xf>
    <xf numFmtId="3" fontId="0" fillId="0" borderId="10" xfId="0" applyNumberFormat="1" applyBorder="1" applyAlignment="1" applyProtection="1">
      <alignment horizontal="left" vertical="top"/>
      <protection locked="0"/>
    </xf>
    <xf numFmtId="0" fontId="0" fillId="6" borderId="30" xfId="0" applyFill="1" applyBorder="1" applyAlignment="1" applyProtection="1">
      <alignment horizontal="center" vertical="top"/>
      <protection locked="0"/>
    </xf>
    <xf numFmtId="3" fontId="0" fillId="0" borderId="32" xfId="0" applyNumberFormat="1" applyBorder="1" applyAlignment="1" applyProtection="1">
      <alignment horizontal="right" vertical="top"/>
      <protection locked="0"/>
    </xf>
    <xf numFmtId="0" fontId="0" fillId="6" borderId="16" xfId="0" applyFill="1" applyBorder="1" applyAlignment="1" applyProtection="1">
      <alignment horizontal="center" vertical="top"/>
      <protection locked="0"/>
    </xf>
    <xf numFmtId="165" fontId="4" fillId="5" borderId="5" xfId="1" applyNumberFormat="1" applyFont="1" applyFill="1" applyBorder="1" applyAlignment="1" applyProtection="1">
      <alignment horizontal="right" vertical="top"/>
    </xf>
    <xf numFmtId="3" fontId="0" fillId="0" borderId="11" xfId="0" applyNumberFormat="1" applyBorder="1" applyAlignment="1" applyProtection="1">
      <alignment horizontal="right" vertical="top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vertical="center"/>
    </xf>
    <xf numFmtId="0" fontId="10" fillId="0" borderId="0" xfId="0" applyFont="1"/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6" fillId="3" borderId="9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6" fillId="3" borderId="22" xfId="0" applyFont="1" applyFill="1" applyBorder="1" applyAlignment="1">
      <alignment horizontal="left" wrapText="1"/>
    </xf>
    <xf numFmtId="0" fontId="6" fillId="3" borderId="46" xfId="0" applyFont="1" applyFill="1" applyBorder="1" applyAlignment="1">
      <alignment horizontal="left" wrapText="1"/>
    </xf>
    <xf numFmtId="0" fontId="28" fillId="2" borderId="41" xfId="0" applyFont="1" applyFill="1" applyBorder="1" applyProtection="1">
      <protection locked="0"/>
    </xf>
    <xf numFmtId="0" fontId="28" fillId="2" borderId="41" xfId="0" applyFont="1" applyFill="1" applyBorder="1" applyAlignment="1" applyProtection="1">
      <alignment vertical="top"/>
      <protection locked="0"/>
    </xf>
    <xf numFmtId="0" fontId="1" fillId="3" borderId="0" xfId="0" applyFont="1" applyFill="1" applyAlignment="1">
      <alignment horizontal="left"/>
    </xf>
    <xf numFmtId="0" fontId="0" fillId="3" borderId="0" xfId="0" applyFill="1"/>
    <xf numFmtId="0" fontId="0" fillId="3" borderId="19" xfId="0" applyFill="1" applyBorder="1"/>
    <xf numFmtId="0" fontId="1" fillId="3" borderId="19" xfId="0" applyFont="1" applyFill="1" applyBorder="1" applyAlignment="1">
      <alignment horizontal="left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5" fontId="12" fillId="0" borderId="0" xfId="0" applyNumberFormat="1" applyFont="1" applyAlignment="1">
      <alignment horizontal="right"/>
    </xf>
    <xf numFmtId="0" fontId="28" fillId="0" borderId="0" xfId="0" applyFont="1"/>
    <xf numFmtId="0" fontId="12" fillId="0" borderId="0" xfId="0" applyFont="1"/>
    <xf numFmtId="2" fontId="12" fillId="9" borderId="0" xfId="2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horizontal="right"/>
    </xf>
    <xf numFmtId="165" fontId="12" fillId="0" borderId="0" xfId="0" applyNumberFormat="1" applyFont="1"/>
    <xf numFmtId="2" fontId="0" fillId="0" borderId="0" xfId="0" applyNumberFormat="1"/>
    <xf numFmtId="1" fontId="28" fillId="6" borderId="15" xfId="0" applyNumberFormat="1" applyFont="1" applyFill="1" applyBorder="1" applyAlignment="1" applyProtection="1">
      <alignment horizontal="center"/>
      <protection locked="0"/>
    </xf>
    <xf numFmtId="0" fontId="28" fillId="6" borderId="3" xfId="0" applyFont="1" applyFill="1" applyBorder="1" applyAlignment="1" applyProtection="1">
      <alignment horizontal="center"/>
      <protection locked="0"/>
    </xf>
    <xf numFmtId="0" fontId="28" fillId="6" borderId="15" xfId="0" applyFont="1" applyFill="1" applyBorder="1" applyAlignment="1" applyProtection="1">
      <alignment horizontal="center"/>
      <protection locked="0"/>
    </xf>
    <xf numFmtId="0" fontId="28" fillId="6" borderId="15" xfId="0" applyFont="1" applyFill="1" applyBorder="1" applyAlignment="1" applyProtection="1">
      <alignment horizontal="center" vertical="top"/>
      <protection locked="0"/>
    </xf>
    <xf numFmtId="0" fontId="28" fillId="6" borderId="3" xfId="0" applyFont="1" applyFill="1" applyBorder="1" applyAlignment="1" applyProtection="1">
      <alignment horizontal="center" vertical="top"/>
      <protection locked="0"/>
    </xf>
    <xf numFmtId="0" fontId="28" fillId="6" borderId="16" xfId="0" applyFont="1" applyFill="1" applyBorder="1" applyAlignment="1" applyProtection="1">
      <alignment horizontal="center" vertical="top"/>
      <protection locked="0"/>
    </xf>
    <xf numFmtId="0" fontId="0" fillId="3" borderId="19" xfId="0" applyFill="1" applyBorder="1" applyAlignment="1">
      <alignment horizontal="left"/>
    </xf>
    <xf numFmtId="2" fontId="0" fillId="5" borderId="7" xfId="0" applyNumberFormat="1" applyFill="1" applyBorder="1"/>
    <xf numFmtId="0" fontId="1" fillId="5" borderId="4" xfId="0" applyFont="1" applyFill="1" applyBorder="1" applyAlignment="1">
      <alignment horizontal="left"/>
    </xf>
    <xf numFmtId="0" fontId="31" fillId="5" borderId="4" xfId="0" applyFont="1" applyFill="1" applyBorder="1" applyAlignment="1">
      <alignment vertical="center"/>
    </xf>
    <xf numFmtId="0" fontId="31" fillId="5" borderId="8" xfId="0" applyFont="1" applyFill="1" applyBorder="1" applyAlignment="1">
      <alignment vertical="center"/>
    </xf>
    <xf numFmtId="165" fontId="0" fillId="5" borderId="19" xfId="0" applyNumberFormat="1" applyFill="1" applyBorder="1"/>
    <xf numFmtId="165" fontId="0" fillId="5" borderId="20" xfId="0" applyNumberFormat="1" applyFill="1" applyBorder="1"/>
    <xf numFmtId="0" fontId="1" fillId="5" borderId="7" xfId="0" applyFont="1" applyFill="1" applyBorder="1" applyProtection="1">
      <protection locked="0"/>
    </xf>
    <xf numFmtId="0" fontId="6" fillId="6" borderId="17" xfId="0" applyFont="1" applyFill="1" applyBorder="1" applyAlignment="1" applyProtection="1">
      <alignment horizontal="center" vertical="top" wrapText="1"/>
      <protection locked="0"/>
    </xf>
    <xf numFmtId="0" fontId="0" fillId="6" borderId="17" xfId="0" applyFill="1" applyBorder="1" applyAlignment="1" applyProtection="1">
      <alignment horizontal="center" vertical="top"/>
      <protection locked="0"/>
    </xf>
    <xf numFmtId="165" fontId="28" fillId="5" borderId="10" xfId="1" applyNumberFormat="1" applyFont="1" applyFill="1" applyBorder="1"/>
    <xf numFmtId="0" fontId="10" fillId="6" borderId="9" xfId="0" applyFont="1" applyFill="1" applyBorder="1" applyAlignment="1" applyProtection="1">
      <alignment horizontal="center" vertical="top"/>
      <protection locked="0"/>
    </xf>
    <xf numFmtId="165" fontId="0" fillId="5" borderId="9" xfId="1" applyNumberFormat="1" applyFont="1" applyFill="1" applyBorder="1" applyAlignment="1" applyProtection="1">
      <alignment horizontal="center" vertical="top"/>
    </xf>
    <xf numFmtId="0" fontId="10" fillId="0" borderId="22" xfId="0" applyFont="1" applyBorder="1" applyAlignment="1" applyProtection="1">
      <alignment horizontal="left" vertical="top"/>
      <protection locked="0"/>
    </xf>
    <xf numFmtId="165" fontId="16" fillId="5" borderId="9" xfId="1" applyNumberFormat="1" applyFont="1" applyFill="1" applyBorder="1" applyAlignment="1" applyProtection="1">
      <alignment vertical="top"/>
    </xf>
    <xf numFmtId="0" fontId="16" fillId="0" borderId="22" xfId="0" applyFont="1" applyBorder="1" applyAlignment="1" applyProtection="1">
      <alignment horizontal="left" vertical="top"/>
      <protection locked="0"/>
    </xf>
    <xf numFmtId="165" fontId="4" fillId="5" borderId="31" xfId="1" applyNumberFormat="1" applyFont="1" applyFill="1" applyBorder="1" applyAlignment="1" applyProtection="1">
      <alignment horizontal="right" vertical="top"/>
    </xf>
    <xf numFmtId="165" fontId="16" fillId="5" borderId="31" xfId="1" applyNumberFormat="1" applyFont="1" applyFill="1" applyBorder="1" applyAlignment="1" applyProtection="1">
      <alignment horizontal="right" vertical="top"/>
    </xf>
    <xf numFmtId="165" fontId="4" fillId="5" borderId="9" xfId="1" applyNumberFormat="1" applyFont="1" applyFill="1" applyBorder="1" applyAlignment="1" applyProtection="1">
      <alignment horizontal="right"/>
    </xf>
    <xf numFmtId="165" fontId="16" fillId="5" borderId="9" xfId="1" applyNumberFormat="1" applyFont="1" applyFill="1" applyBorder="1" applyAlignment="1" applyProtection="1">
      <alignment horizontal="right"/>
    </xf>
    <xf numFmtId="0" fontId="16" fillId="0" borderId="22" xfId="0" applyFont="1" applyBorder="1" applyAlignment="1" applyProtection="1">
      <alignment wrapText="1"/>
      <protection locked="0"/>
    </xf>
    <xf numFmtId="0" fontId="28" fillId="6" borderId="30" xfId="0" applyFont="1" applyFill="1" applyBorder="1" applyAlignment="1" applyProtection="1">
      <alignment horizontal="center" vertical="top"/>
      <protection locked="0"/>
    </xf>
    <xf numFmtId="0" fontId="28" fillId="6" borderId="34" xfId="0" applyFont="1" applyFill="1" applyBorder="1" applyAlignment="1" applyProtection="1">
      <alignment horizontal="center" vertical="top"/>
      <protection locked="0"/>
    </xf>
    <xf numFmtId="0" fontId="28" fillId="6" borderId="33" xfId="0" applyFont="1" applyFill="1" applyBorder="1" applyAlignment="1" applyProtection="1">
      <alignment horizontal="center" vertical="top"/>
      <protection locked="0"/>
    </xf>
    <xf numFmtId="0" fontId="28" fillId="6" borderId="31" xfId="0" applyFont="1" applyFill="1" applyBorder="1" applyAlignment="1" applyProtection="1">
      <alignment horizontal="center" vertical="top"/>
      <protection locked="0"/>
    </xf>
    <xf numFmtId="0" fontId="28" fillId="6" borderId="48" xfId="0" applyFont="1" applyFill="1" applyBorder="1" applyAlignment="1" applyProtection="1">
      <alignment horizontal="center" vertical="top"/>
      <protection locked="0"/>
    </xf>
    <xf numFmtId="165" fontId="16" fillId="5" borderId="9" xfId="1" applyNumberFormat="1" applyFont="1" applyFill="1" applyBorder="1" applyAlignment="1" applyProtection="1">
      <alignment horizontal="center" vertical="top"/>
    </xf>
    <xf numFmtId="3" fontId="0" fillId="3" borderId="21" xfId="0" applyNumberFormat="1" applyFill="1" applyBorder="1" applyAlignment="1" applyProtection="1">
      <alignment horizontal="center" vertical="top"/>
      <protection locked="0"/>
    </xf>
    <xf numFmtId="3" fontId="0" fillId="3" borderId="9" xfId="0" applyNumberFormat="1" applyFill="1" applyBorder="1" applyAlignment="1" applyProtection="1">
      <alignment horizontal="center" vertical="top"/>
      <protection locked="0"/>
    </xf>
    <xf numFmtId="164" fontId="0" fillId="3" borderId="9" xfId="0" applyNumberFormat="1" applyFill="1" applyBorder="1" applyAlignment="1">
      <alignment horizontal="center" vertical="top"/>
    </xf>
    <xf numFmtId="165" fontId="10" fillId="5" borderId="31" xfId="0" applyNumberFormat="1" applyFont="1" applyFill="1" applyBorder="1" applyAlignment="1">
      <alignment horizontal="center" vertical="top"/>
    </xf>
    <xf numFmtId="0" fontId="0" fillId="0" borderId="49" xfId="0" applyBorder="1" applyAlignment="1" applyProtection="1">
      <alignment horizontal="left" vertical="top"/>
      <protection locked="0"/>
    </xf>
    <xf numFmtId="0" fontId="0" fillId="3" borderId="10" xfId="0" applyFill="1" applyBorder="1" applyAlignment="1" applyProtection="1">
      <alignment horizontal="left" vertical="top"/>
      <protection locked="0"/>
    </xf>
    <xf numFmtId="0" fontId="16" fillId="3" borderId="37" xfId="0" applyFont="1" applyFill="1" applyBorder="1" applyAlignment="1" applyProtection="1">
      <alignment horizontal="left" vertical="top"/>
      <protection locked="0"/>
    </xf>
    <xf numFmtId="0" fontId="16" fillId="3" borderId="48" xfId="0" applyFont="1" applyFill="1" applyBorder="1" applyAlignment="1">
      <alignment horizontal="left" vertical="top"/>
    </xf>
    <xf numFmtId="164" fontId="16" fillId="3" borderId="48" xfId="0" applyNumberFormat="1" applyFont="1" applyFill="1" applyBorder="1" applyAlignment="1">
      <alignment horizontal="center" vertical="top"/>
    </xf>
    <xf numFmtId="0" fontId="16" fillId="3" borderId="47" xfId="0" applyFont="1" applyFill="1" applyBorder="1" applyAlignment="1" applyProtection="1">
      <alignment horizontal="left" vertical="top"/>
      <protection locked="0"/>
    </xf>
    <xf numFmtId="164" fontId="8" fillId="0" borderId="2" xfId="0" applyNumberFormat="1" applyFont="1" applyBorder="1"/>
    <xf numFmtId="0" fontId="23" fillId="0" borderId="2" xfId="0" applyFont="1" applyBorder="1" applyAlignment="1">
      <alignment horizontal="right"/>
    </xf>
    <xf numFmtId="0" fontId="0" fillId="0" borderId="27" xfId="0" applyBorder="1"/>
    <xf numFmtId="0" fontId="0" fillId="0" borderId="2" xfId="0" applyBorder="1"/>
    <xf numFmtId="0" fontId="23" fillId="0" borderId="0" xfId="0" applyFont="1" applyAlignment="1">
      <alignment horizontal="left"/>
    </xf>
    <xf numFmtId="165" fontId="0" fillId="0" borderId="0" xfId="0" applyNumberFormat="1"/>
    <xf numFmtId="1" fontId="28" fillId="5" borderId="3" xfId="0" applyNumberFormat="1" applyFont="1" applyFill="1" applyBorder="1" applyAlignment="1">
      <alignment horizontal="center" vertical="top"/>
    </xf>
    <xf numFmtId="2" fontId="28" fillId="5" borderId="10" xfId="2" applyNumberFormat="1" applyFont="1" applyFill="1" applyBorder="1" applyAlignment="1" applyProtection="1">
      <alignment horizontal="center" vertical="top"/>
    </xf>
    <xf numFmtId="0" fontId="10" fillId="3" borderId="22" xfId="0" applyFont="1" applyFill="1" applyBorder="1" applyAlignment="1">
      <alignment horizontal="left" wrapText="1"/>
    </xf>
    <xf numFmtId="0" fontId="6" fillId="3" borderId="21" xfId="0" applyFont="1" applyFill="1" applyBorder="1" applyAlignment="1" applyProtection="1">
      <alignment horizontal="left" wrapText="1"/>
      <protection locked="0"/>
    </xf>
    <xf numFmtId="0" fontId="6" fillId="3" borderId="9" xfId="0" applyFont="1" applyFill="1" applyBorder="1" applyAlignment="1" applyProtection="1">
      <alignment horizontal="left" wrapText="1"/>
      <protection locked="0"/>
    </xf>
    <xf numFmtId="0" fontId="0" fillId="3" borderId="4" xfId="0" applyFill="1" applyBorder="1" applyProtection="1">
      <protection locked="0"/>
    </xf>
    <xf numFmtId="0" fontId="0" fillId="3" borderId="0" xfId="0" applyFill="1" applyProtection="1"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8" fillId="6" borderId="3" xfId="0" applyFont="1" applyFill="1" applyBorder="1" applyAlignment="1" applyProtection="1">
      <alignment horizontal="center" vertical="top"/>
      <protection locked="0"/>
    </xf>
    <xf numFmtId="0" fontId="8" fillId="6" borderId="3" xfId="0" applyFont="1" applyFill="1" applyBorder="1" applyProtection="1">
      <protection locked="0"/>
    </xf>
    <xf numFmtId="0" fontId="8" fillId="6" borderId="3" xfId="0" applyFont="1" applyFill="1" applyBorder="1" applyAlignment="1" applyProtection="1">
      <alignment horizontal="left"/>
      <protection locked="0"/>
    </xf>
    <xf numFmtId="0" fontId="0" fillId="6" borderId="7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6" borderId="20" xfId="0" applyFill="1" applyBorder="1" applyProtection="1">
      <protection locked="0"/>
    </xf>
    <xf numFmtId="2" fontId="28" fillId="5" borderId="10" xfId="2" applyNumberFormat="1" applyFont="1" applyFill="1" applyBorder="1" applyAlignment="1">
      <alignment horizontal="center" vertical="top"/>
    </xf>
    <xf numFmtId="3" fontId="0" fillId="6" borderId="3" xfId="0" applyNumberFormat="1" applyFill="1" applyBorder="1" applyAlignment="1" applyProtection="1">
      <alignment horizontal="center" vertical="top"/>
      <protection locked="0"/>
    </xf>
    <xf numFmtId="3" fontId="6" fillId="3" borderId="3" xfId="0" applyNumberFormat="1" applyFont="1" applyFill="1" applyBorder="1" applyAlignment="1" applyProtection="1">
      <alignment horizontal="center" vertical="top" wrapText="1"/>
      <protection locked="0"/>
    </xf>
    <xf numFmtId="3" fontId="0" fillId="5" borderId="3" xfId="0" applyNumberFormat="1" applyFill="1" applyBorder="1" applyAlignment="1" applyProtection="1">
      <alignment horizontal="center" vertical="top"/>
      <protection locked="0"/>
    </xf>
    <xf numFmtId="3" fontId="0" fillId="6" borderId="48" xfId="0" applyNumberFormat="1" applyFill="1" applyBorder="1" applyAlignment="1" applyProtection="1">
      <alignment horizontal="center" vertical="top"/>
      <protection locked="0"/>
    </xf>
    <xf numFmtId="3" fontId="0" fillId="6" borderId="34" xfId="0" applyNumberFormat="1" applyFill="1" applyBorder="1" applyAlignment="1" applyProtection="1">
      <alignment horizontal="center" vertical="top"/>
      <protection locked="0"/>
    </xf>
    <xf numFmtId="3" fontId="18" fillId="3" borderId="13" xfId="0" applyNumberFormat="1" applyFont="1" applyFill="1" applyBorder="1" applyAlignment="1" applyProtection="1">
      <alignment horizontal="center" vertical="top" wrapText="1"/>
      <protection locked="0"/>
    </xf>
    <xf numFmtId="3" fontId="16" fillId="6" borderId="3" xfId="0" applyNumberFormat="1" applyFont="1" applyFill="1" applyBorder="1" applyAlignment="1" applyProtection="1">
      <alignment horizontal="center" vertical="top"/>
      <protection locked="0"/>
    </xf>
    <xf numFmtId="3" fontId="16" fillId="6" borderId="9" xfId="0" applyNumberFormat="1" applyFont="1" applyFill="1" applyBorder="1" applyAlignment="1" applyProtection="1">
      <alignment horizontal="center" vertical="top"/>
      <protection locked="0"/>
    </xf>
    <xf numFmtId="3" fontId="18" fillId="3" borderId="3" xfId="0" applyNumberFormat="1" applyFont="1" applyFill="1" applyBorder="1" applyAlignment="1" applyProtection="1">
      <alignment horizontal="center" vertical="top" wrapText="1"/>
      <protection locked="0"/>
    </xf>
    <xf numFmtId="3" fontId="16" fillId="3" borderId="3" xfId="0" applyNumberFormat="1" applyFont="1" applyFill="1" applyBorder="1" applyAlignment="1" applyProtection="1">
      <alignment horizontal="center" vertical="top"/>
      <protection locked="0"/>
    </xf>
    <xf numFmtId="3" fontId="16" fillId="6" borderId="31" xfId="0" applyNumberFormat="1" applyFont="1" applyFill="1" applyBorder="1" applyAlignment="1" applyProtection="1">
      <alignment horizontal="center" vertical="top"/>
      <protection locked="0"/>
    </xf>
    <xf numFmtId="3" fontId="16" fillId="6" borderId="5" xfId="0" applyNumberFormat="1" applyFont="1" applyFill="1" applyBorder="1" applyAlignment="1" applyProtection="1">
      <alignment horizontal="center" vertical="top"/>
      <protection locked="0"/>
    </xf>
    <xf numFmtId="3" fontId="8" fillId="0" borderId="20" xfId="0" applyNumberFormat="1" applyFont="1" applyBorder="1"/>
    <xf numFmtId="3" fontId="6" fillId="3" borderId="13" xfId="0" applyNumberFormat="1" applyFont="1" applyFill="1" applyBorder="1" applyAlignment="1" applyProtection="1">
      <alignment horizontal="center" vertical="top" wrapText="1"/>
      <protection locked="0"/>
    </xf>
    <xf numFmtId="3" fontId="2" fillId="4" borderId="0" xfId="0" applyNumberFormat="1" applyFont="1" applyFill="1"/>
    <xf numFmtId="0" fontId="0" fillId="5" borderId="0" xfId="0" applyFill="1" applyAlignment="1" applyProtection="1">
      <alignment horizontal="left" vertical="top"/>
      <protection locked="0"/>
    </xf>
    <xf numFmtId="3" fontId="10" fillId="6" borderId="3" xfId="0" applyNumberFormat="1" applyFont="1" applyFill="1" applyBorder="1" applyAlignment="1" applyProtection="1">
      <alignment horizontal="center" vertical="top" wrapText="1"/>
      <protection locked="0"/>
    </xf>
    <xf numFmtId="3" fontId="0" fillId="6" borderId="31" xfId="0" applyNumberFormat="1" applyFill="1" applyBorder="1" applyAlignment="1" applyProtection="1">
      <alignment horizontal="center" vertical="top"/>
      <protection locked="0"/>
    </xf>
    <xf numFmtId="3" fontId="0" fillId="6" borderId="5" xfId="0" applyNumberFormat="1" applyFill="1" applyBorder="1" applyAlignment="1" applyProtection="1">
      <alignment horizontal="center" vertical="top"/>
      <protection locked="0"/>
    </xf>
    <xf numFmtId="3" fontId="16" fillId="6" borderId="3" xfId="0" applyNumberFormat="1" applyFont="1" applyFill="1" applyBorder="1" applyAlignment="1" applyProtection="1">
      <alignment horizontal="center" vertical="top" wrapText="1"/>
      <protection locked="0"/>
    </xf>
    <xf numFmtId="3" fontId="16" fillId="6" borderId="9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10" fillId="0" borderId="3" xfId="0" applyFont="1" applyBorder="1" applyProtection="1">
      <protection locked="0"/>
    </xf>
    <xf numFmtId="0" fontId="6" fillId="3" borderId="9" xfId="0" applyFont="1" applyFill="1" applyBorder="1" applyAlignment="1" applyProtection="1">
      <alignment horizontal="left"/>
      <protection locked="0"/>
    </xf>
    <xf numFmtId="0" fontId="1" fillId="3" borderId="0" xfId="0" applyFont="1" applyFill="1" applyProtection="1">
      <protection locked="0"/>
    </xf>
    <xf numFmtId="0" fontId="10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5" borderId="20" xfId="0" applyFill="1" applyBorder="1" applyProtection="1">
      <protection locked="0"/>
    </xf>
    <xf numFmtId="3" fontId="10" fillId="6" borderId="15" xfId="0" applyNumberFormat="1" applyFont="1" applyFill="1" applyBorder="1" applyAlignment="1" applyProtection="1">
      <alignment horizontal="center" vertical="top"/>
      <protection locked="0"/>
    </xf>
    <xf numFmtId="165" fontId="3" fillId="0" borderId="0" xfId="0" applyNumberFormat="1" applyFont="1" applyAlignment="1" applyProtection="1">
      <alignment horizontal="left" vertical="top"/>
      <protection locked="0"/>
    </xf>
    <xf numFmtId="165" fontId="0" fillId="0" borderId="0" xfId="0" applyNumberFormat="1" applyProtection="1">
      <protection locked="0"/>
    </xf>
    <xf numFmtId="0" fontId="10" fillId="6" borderId="15" xfId="0" applyFont="1" applyFill="1" applyBorder="1" applyAlignment="1" applyProtection="1">
      <alignment horizontal="center" wrapText="1"/>
      <protection locked="0"/>
    </xf>
    <xf numFmtId="0" fontId="10" fillId="6" borderId="3" xfId="0" applyFont="1" applyFill="1" applyBorder="1" applyAlignment="1" applyProtection="1">
      <alignment horizontal="center" wrapText="1"/>
      <protection locked="0"/>
    </xf>
    <xf numFmtId="0" fontId="6" fillId="3" borderId="15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10" fillId="6" borderId="9" xfId="0" applyFont="1" applyFill="1" applyBorder="1" applyAlignment="1" applyProtection="1">
      <alignment horizontal="center" wrapText="1"/>
      <protection locked="0"/>
    </xf>
    <xf numFmtId="3" fontId="2" fillId="5" borderId="0" xfId="0" applyNumberFormat="1" applyFont="1" applyFill="1" applyAlignment="1">
      <alignment horizontal="right"/>
    </xf>
    <xf numFmtId="0" fontId="11" fillId="11" borderId="0" xfId="0" applyFont="1" applyFill="1" applyAlignment="1">
      <alignment horizontal="left" vertical="top" wrapText="1"/>
    </xf>
    <xf numFmtId="0" fontId="1" fillId="0" borderId="24" xfId="0" applyFont="1" applyBorder="1" applyAlignment="1" applyProtection="1">
      <alignment horizontal="center" vertical="top"/>
      <protection locked="0"/>
    </xf>
    <xf numFmtId="0" fontId="1" fillId="0" borderId="23" xfId="0" applyFont="1" applyBorder="1" applyAlignment="1" applyProtection="1">
      <alignment horizontal="center" vertical="top"/>
      <protection locked="0"/>
    </xf>
    <xf numFmtId="0" fontId="18" fillId="0" borderId="12" xfId="0" applyFont="1" applyBorder="1" applyAlignment="1" applyProtection="1">
      <alignment horizontal="center" vertical="top"/>
      <protection locked="0"/>
    </xf>
    <xf numFmtId="0" fontId="18" fillId="0" borderId="13" xfId="0" applyFont="1" applyBorder="1" applyAlignment="1" applyProtection="1">
      <alignment horizontal="center" vertical="top"/>
      <protection locked="0"/>
    </xf>
    <xf numFmtId="0" fontId="18" fillId="0" borderId="14" xfId="0" applyFont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center" vertical="top"/>
      <protection locked="0"/>
    </xf>
    <xf numFmtId="0" fontId="12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44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12" fillId="0" borderId="46" xfId="0" applyFont="1" applyBorder="1" applyAlignment="1">
      <alignment vertical="center" wrapText="1"/>
    </xf>
    <xf numFmtId="0" fontId="12" fillId="0" borderId="3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horizontal="center" vertical="top" wrapText="1"/>
      <protection locked="0"/>
    </xf>
    <xf numFmtId="0" fontId="18" fillId="0" borderId="7" xfId="0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18" fillId="0" borderId="24" xfId="0" applyFont="1" applyBorder="1" applyAlignment="1" applyProtection="1">
      <alignment horizontal="center" vertical="top" wrapText="1"/>
      <protection locked="0"/>
    </xf>
    <xf numFmtId="0" fontId="18" fillId="0" borderId="23" xfId="0" applyFont="1" applyBorder="1" applyAlignment="1" applyProtection="1">
      <alignment horizontal="center" vertical="top" wrapText="1"/>
      <protection locked="0"/>
    </xf>
    <xf numFmtId="0" fontId="18" fillId="0" borderId="25" xfId="0" applyFont="1" applyBorder="1" applyAlignment="1" applyProtection="1">
      <alignment horizontal="center" vertical="top" wrapText="1"/>
      <protection locked="0"/>
    </xf>
    <xf numFmtId="164" fontId="6" fillId="0" borderId="12" xfId="0" applyNumberFormat="1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164" fontId="18" fillId="0" borderId="12" xfId="0" applyNumberFormat="1" applyFont="1" applyBorder="1" applyAlignment="1" applyProtection="1">
      <alignment horizontal="center" wrapText="1"/>
      <protection locked="0"/>
    </xf>
    <xf numFmtId="0" fontId="18" fillId="0" borderId="13" xfId="0" applyFont="1" applyBorder="1" applyAlignment="1" applyProtection="1">
      <alignment horizontal="center" wrapText="1"/>
      <protection locked="0"/>
    </xf>
    <xf numFmtId="0" fontId="18" fillId="0" borderId="14" xfId="0" applyFont="1" applyBorder="1" applyAlignment="1" applyProtection="1">
      <alignment horizontal="center" wrapText="1"/>
      <protection locked="0"/>
    </xf>
    <xf numFmtId="0" fontId="1" fillId="0" borderId="13" xfId="0" applyFont="1" applyBorder="1" applyAlignment="1" applyProtection="1">
      <alignment horizontal="center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0" fillId="3" borderId="36" xfId="0" applyFont="1" applyFill="1" applyBorder="1"/>
    <xf numFmtId="0" fontId="0" fillId="3" borderId="37" xfId="0" applyFont="1" applyFill="1" applyBorder="1"/>
    <xf numFmtId="0" fontId="0" fillId="3" borderId="33" xfId="0" applyFont="1" applyFill="1" applyBorder="1"/>
    <xf numFmtId="0" fontId="32" fillId="3" borderId="36" xfId="0" applyFont="1" applyFill="1" applyBorder="1"/>
    <xf numFmtId="0" fontId="32" fillId="3" borderId="37" xfId="0" applyFont="1" applyFill="1" applyBorder="1"/>
    <xf numFmtId="0" fontId="32" fillId="3" borderId="33" xfId="0" applyFont="1" applyFill="1" applyBorder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72"/>
  <sheetViews>
    <sheetView zoomScale="68" zoomScaleNormal="70" zoomScaleSheetLayoutView="80" workbookViewId="0"/>
  </sheetViews>
  <sheetFormatPr baseColWidth="10" defaultColWidth="8.81640625" defaultRowHeight="18.5"/>
  <cols>
    <col min="1" max="1" width="3.453125" style="2" customWidth="1"/>
    <col min="2" max="2" width="44.81640625" style="2" customWidth="1"/>
    <col min="3" max="3" width="41.1796875" style="3" customWidth="1"/>
    <col min="4" max="4" width="43.81640625" style="2" customWidth="1"/>
    <col min="5" max="5" width="46.453125" style="2" customWidth="1"/>
    <col min="6" max="6" width="43.6328125" style="2" customWidth="1"/>
    <col min="7" max="7" width="8.81640625" style="2"/>
    <col min="8" max="8" width="9.453125" style="2" bestFit="1" customWidth="1"/>
    <col min="9" max="9" width="18.81640625" style="2" bestFit="1" customWidth="1"/>
    <col min="10" max="10" width="22.453125" style="2" customWidth="1"/>
    <col min="11" max="11" width="17.1796875" style="2" customWidth="1"/>
    <col min="12" max="16384" width="8.81640625" style="2"/>
  </cols>
  <sheetData>
    <row r="1" spans="1:12">
      <c r="B1" s="1" t="s">
        <v>174</v>
      </c>
    </row>
    <row r="3" spans="1:12" ht="55.5" customHeight="1">
      <c r="B3" s="548" t="s">
        <v>133</v>
      </c>
      <c r="C3" s="548"/>
    </row>
    <row r="5" spans="1:12">
      <c r="B5" s="51" t="s">
        <v>125</v>
      </c>
    </row>
    <row r="6" spans="1:12" ht="18" customHeight="1">
      <c r="B6" s="52" t="s">
        <v>126</v>
      </c>
      <c r="C6" s="503"/>
      <c r="F6" s="53"/>
      <c r="G6" s="32"/>
      <c r="H6" s="32"/>
      <c r="I6" s="32"/>
      <c r="J6" s="32"/>
      <c r="K6" s="32"/>
      <c r="L6" s="32"/>
    </row>
    <row r="7" spans="1:12">
      <c r="B7" s="54" t="s">
        <v>0</v>
      </c>
      <c r="C7" s="503"/>
      <c r="E7" s="53"/>
      <c r="F7" s="53"/>
      <c r="G7" s="32"/>
      <c r="H7" s="32"/>
      <c r="I7" s="32"/>
      <c r="J7" s="32"/>
      <c r="K7" s="32"/>
      <c r="L7" s="32"/>
    </row>
    <row r="8" spans="1:12">
      <c r="B8" s="54" t="s">
        <v>1</v>
      </c>
      <c r="C8" s="503"/>
      <c r="E8" s="53"/>
      <c r="F8" s="53"/>
      <c r="G8" s="32"/>
      <c r="H8" s="32"/>
      <c r="I8" s="32"/>
      <c r="J8" s="32"/>
      <c r="K8" s="32"/>
      <c r="L8" s="32"/>
    </row>
    <row r="9" spans="1:12">
      <c r="A9" s="1"/>
      <c r="B9" s="54" t="s">
        <v>2</v>
      </c>
      <c r="C9" s="503"/>
    </row>
    <row r="10" spans="1:12">
      <c r="A10" s="1"/>
      <c r="B10" s="54"/>
      <c r="C10" s="55"/>
    </row>
    <row r="11" spans="1:12">
      <c r="A11" s="1"/>
      <c r="B11" s="51" t="s">
        <v>3</v>
      </c>
      <c r="C11" s="55"/>
    </row>
    <row r="12" spans="1:12">
      <c r="A12" s="1"/>
      <c r="B12" s="54" t="s">
        <v>4</v>
      </c>
      <c r="C12" s="504"/>
    </row>
    <row r="13" spans="1:12">
      <c r="A13" s="1"/>
      <c r="B13" s="54" t="s">
        <v>5</v>
      </c>
      <c r="C13" s="505">
        <v>1</v>
      </c>
    </row>
    <row r="14" spans="1:12">
      <c r="B14" s="54"/>
      <c r="C14" s="55"/>
    </row>
    <row r="15" spans="1:12" s="34" customFormat="1" ht="24" thickBot="1">
      <c r="B15" s="56" t="s">
        <v>6</v>
      </c>
      <c r="C15" s="57"/>
    </row>
    <row r="16" spans="1:12">
      <c r="C16" s="58"/>
      <c r="I16" s="9"/>
    </row>
    <row r="17" spans="1:10" ht="23.5">
      <c r="B17" s="59" t="s">
        <v>7</v>
      </c>
      <c r="C17" s="58"/>
      <c r="I17" s="9"/>
    </row>
    <row r="18" spans="1:10" ht="19" thickBot="1"/>
    <row r="19" spans="1:10" ht="17.25" customHeight="1" thickBot="1">
      <c r="B19" s="60" t="s">
        <v>8</v>
      </c>
      <c r="C19" s="61" t="s">
        <v>188</v>
      </c>
      <c r="D19" s="62" t="s">
        <v>189</v>
      </c>
      <c r="E19" s="62" t="s">
        <v>9</v>
      </c>
      <c r="F19" s="63" t="s">
        <v>10</v>
      </c>
    </row>
    <row r="20" spans="1:10" ht="19" thickBot="1">
      <c r="B20" s="64"/>
      <c r="C20" s="65">
        <f>Capital!E49</f>
        <v>0</v>
      </c>
      <c r="D20" s="65">
        <f>Capital!F49</f>
        <v>0</v>
      </c>
      <c r="E20" s="65">
        <f>Capital!J49</f>
        <v>0</v>
      </c>
      <c r="F20" s="66">
        <f>Capital!K49</f>
        <v>0</v>
      </c>
      <c r="I20" s="9"/>
      <c r="J20" s="9"/>
    </row>
    <row r="21" spans="1:10" ht="19" thickBot="1">
      <c r="C21" s="58"/>
      <c r="I21" s="9"/>
      <c r="J21" s="9"/>
    </row>
    <row r="22" spans="1:10" ht="18.75" customHeight="1">
      <c r="B22" s="60" t="s">
        <v>11</v>
      </c>
      <c r="C22" s="67" t="s">
        <v>12</v>
      </c>
      <c r="D22" s="63" t="s">
        <v>13</v>
      </c>
      <c r="E22"/>
      <c r="I22" s="9"/>
      <c r="J22" s="9"/>
    </row>
    <row r="23" spans="1:10">
      <c r="B23" s="68" t="s">
        <v>185</v>
      </c>
      <c r="C23" s="58">
        <f>'Infrastructure O&amp;M'!E47</f>
        <v>0</v>
      </c>
      <c r="D23" s="69">
        <f>'Infrastructure O&amp;M'!J47</f>
        <v>0</v>
      </c>
      <c r="E23"/>
      <c r="I23" s="9"/>
      <c r="J23" s="9"/>
    </row>
    <row r="24" spans="1:10">
      <c r="B24" s="68" t="s">
        <v>14</v>
      </c>
      <c r="C24" s="58">
        <f>Consumables!D51</f>
        <v>0</v>
      </c>
      <c r="D24" s="69">
        <f>Consumables!H51</f>
        <v>0</v>
      </c>
      <c r="E24"/>
      <c r="I24" s="9"/>
      <c r="J24" s="9"/>
    </row>
    <row r="25" spans="1:10">
      <c r="B25" s="68" t="s">
        <v>184</v>
      </c>
      <c r="C25" s="58">
        <f>Training!D42</f>
        <v>0</v>
      </c>
      <c r="D25" s="69">
        <f>Training!H42</f>
        <v>0</v>
      </c>
      <c r="E25"/>
      <c r="I25" s="9"/>
      <c r="J25" s="9"/>
    </row>
    <row r="26" spans="1:10">
      <c r="B26" s="68" t="s">
        <v>15</v>
      </c>
      <c r="C26" s="58">
        <f>Personnel!E38</f>
        <v>0</v>
      </c>
      <c r="D26" s="69">
        <f>Personnel!J38</f>
        <v>0</v>
      </c>
      <c r="E26"/>
      <c r="I26" s="9"/>
      <c r="J26" s="9"/>
    </row>
    <row r="27" spans="1:10">
      <c r="B27" s="68" t="s">
        <v>16</v>
      </c>
      <c r="C27" s="58">
        <f>'Support cost'!D31</f>
        <v>0</v>
      </c>
      <c r="D27" s="69">
        <f>'Support cost'!H31</f>
        <v>0</v>
      </c>
      <c r="E27"/>
      <c r="I27" s="9"/>
      <c r="J27" s="9"/>
    </row>
    <row r="28" spans="1:10" ht="19" thickBot="1">
      <c r="A28" s="33"/>
      <c r="B28" s="70" t="s">
        <v>17</v>
      </c>
      <c r="C28" s="71">
        <f>SUM(C23:C27)</f>
        <v>0</v>
      </c>
      <c r="D28" s="72">
        <f>SUM(D23:D27)</f>
        <v>0</v>
      </c>
      <c r="E28"/>
      <c r="I28" s="9"/>
      <c r="J28" s="9"/>
    </row>
    <row r="29" spans="1:10" ht="19" thickBot="1">
      <c r="C29" s="2"/>
      <c r="I29" s="9"/>
    </row>
    <row r="30" spans="1:10">
      <c r="B30" s="73" t="s">
        <v>18</v>
      </c>
      <c r="C30" s="62" t="s">
        <v>19</v>
      </c>
      <c r="D30" s="63" t="s">
        <v>20</v>
      </c>
      <c r="I30" s="9"/>
    </row>
    <row r="31" spans="1:10">
      <c r="B31" s="68" t="s">
        <v>21</v>
      </c>
      <c r="C31" s="58">
        <f>Capital!B53+'Infrastructure O&amp;M'!B53+Consumables!B54+Training!B45+Personnel!B41+'Support cost'!B34</f>
        <v>0</v>
      </c>
      <c r="D31" s="69">
        <f>Capital!C53+'Infrastructure O&amp;M'!C53+Consumables!C54+Training!C45+Personnel!C41+'Support cost'!C34</f>
        <v>0</v>
      </c>
      <c r="I31" s="9"/>
    </row>
    <row r="32" spans="1:10">
      <c r="B32" s="68" t="s">
        <v>22</v>
      </c>
      <c r="C32" s="58">
        <f>Capital!B54+'Infrastructure O&amp;M'!B54+Consumables!B55+Training!B46+Personnel!B42+'Support cost'!B35</f>
        <v>0</v>
      </c>
      <c r="D32" s="69">
        <f>Capital!C54+'Infrastructure O&amp;M'!C54+Consumables!C55+Training!C46+Personnel!C42+'Support cost'!C35</f>
        <v>0</v>
      </c>
      <c r="I32" s="9"/>
    </row>
    <row r="33" spans="2:9">
      <c r="B33" s="68" t="s">
        <v>23</v>
      </c>
      <c r="C33" s="58">
        <f>Capital!B55+'Infrastructure O&amp;M'!B55+Consumables!B56+Training!B47+Personnel!B43+'Support cost'!B36</f>
        <v>0</v>
      </c>
      <c r="D33" s="69">
        <f>Capital!C55+'Infrastructure O&amp;M'!C55+Consumables!C56+Training!C47+Personnel!C43+'Support cost'!C36</f>
        <v>0</v>
      </c>
      <c r="I33" s="9"/>
    </row>
    <row r="34" spans="2:9">
      <c r="B34" s="68" t="s">
        <v>24</v>
      </c>
      <c r="C34" s="58">
        <f>Capital!B56+'Infrastructure O&amp;M'!B56+Consumables!B57+Training!B48+Personnel!B44+'Support cost'!B37</f>
        <v>0</v>
      </c>
      <c r="D34" s="69">
        <f>Capital!C56+'Infrastructure O&amp;M'!C56+Consumables!C57+Training!C48+Personnel!C44+'Support cost'!C37</f>
        <v>0</v>
      </c>
      <c r="I34" s="9"/>
    </row>
    <row r="35" spans="2:9">
      <c r="B35" s="68" t="s">
        <v>25</v>
      </c>
      <c r="C35" s="58">
        <f>Capital!B57+'Infrastructure O&amp;M'!B57+Consumables!B58+Training!B49+Personnel!B45+'Support cost'!B38</f>
        <v>0</v>
      </c>
      <c r="D35" s="69">
        <f>Capital!C57+'Infrastructure O&amp;M'!C57+Consumables!C58+Training!C49+Personnel!C45+'Support cost'!C38</f>
        <v>0</v>
      </c>
      <c r="I35" s="9"/>
    </row>
    <row r="36" spans="2:9">
      <c r="B36" s="68" t="s">
        <v>183</v>
      </c>
      <c r="C36" s="58">
        <f>Capital!B58+'Infrastructure O&amp;M'!B58+Consumables!B59+Training!B50+Personnel!B46+'Support cost'!B39</f>
        <v>0</v>
      </c>
      <c r="D36" s="69">
        <f>Capital!C58+'Infrastructure O&amp;M'!C58+Consumables!C59+Training!C50+Personnel!C46+'Support cost'!C39</f>
        <v>0</v>
      </c>
      <c r="I36" s="9"/>
    </row>
    <row r="37" spans="2:9" ht="19" thickBot="1">
      <c r="B37" s="74" t="s">
        <v>26</v>
      </c>
      <c r="C37" s="75">
        <f>Capital!B59+'Infrastructure O&amp;M'!B59+Consumables!B60+Training!B51+Personnel!B47+'Support cost'!B40</f>
        <v>0</v>
      </c>
      <c r="D37" s="58">
        <f>Capital!C59+'Infrastructure O&amp;M'!C59+Consumables!C60+Training!C51+Personnel!C47+'Support cost'!C40</f>
        <v>0</v>
      </c>
      <c r="E37" s="68"/>
      <c r="I37" s="9"/>
    </row>
    <row r="38" spans="2:9" ht="23.5">
      <c r="C38" s="488"/>
      <c r="D38" s="489"/>
      <c r="I38" s="9"/>
    </row>
    <row r="39" spans="2:9" ht="23.5">
      <c r="B39" s="59" t="s">
        <v>27</v>
      </c>
      <c r="C39" s="76"/>
      <c r="D39" s="492">
        <f>C12</f>
        <v>0</v>
      </c>
      <c r="E39" s="77"/>
      <c r="F39" s="78"/>
      <c r="G39" s="8"/>
    </row>
    <row r="40" spans="2:9" ht="18.5" customHeight="1" thickBot="1">
      <c r="C40"/>
      <c r="D40"/>
      <c r="E40"/>
      <c r="F40"/>
      <c r="I40" s="9"/>
    </row>
    <row r="41" spans="2:9">
      <c r="B41" s="60" t="s">
        <v>8</v>
      </c>
      <c r="C41" s="61" t="s">
        <v>188</v>
      </c>
      <c r="D41" s="62" t="s">
        <v>189</v>
      </c>
      <c r="E41" s="62" t="s">
        <v>9</v>
      </c>
      <c r="F41" s="63" t="s">
        <v>10</v>
      </c>
      <c r="H41" s="9"/>
      <c r="I41" s="9"/>
    </row>
    <row r="42" spans="2:9" ht="19" thickBot="1">
      <c r="B42" s="74"/>
      <c r="C42" s="75">
        <f>C20/$C$13</f>
        <v>0</v>
      </c>
      <c r="D42" s="75">
        <f>D20/$C$13</f>
        <v>0</v>
      </c>
      <c r="E42" s="58">
        <f>E20/$C$13</f>
        <v>0</v>
      </c>
      <c r="F42" s="522">
        <f>F20/$C$13</f>
        <v>0</v>
      </c>
    </row>
    <row r="43" spans="2:9" ht="18.5" customHeight="1" thickBot="1">
      <c r="B43" s="1"/>
      <c r="C43"/>
      <c r="D43"/>
      <c r="E43" s="491"/>
    </row>
    <row r="44" spans="2:9">
      <c r="B44" s="60" t="s">
        <v>11</v>
      </c>
      <c r="C44" s="67" t="s">
        <v>12</v>
      </c>
      <c r="D44" s="63" t="s">
        <v>13</v>
      </c>
      <c r="E44"/>
    </row>
    <row r="45" spans="2:9">
      <c r="B45" s="68" t="s">
        <v>185</v>
      </c>
      <c r="C45" s="58">
        <f t="shared" ref="C45:D47" si="0">C23/$C$13</f>
        <v>0</v>
      </c>
      <c r="D45" s="69">
        <f t="shared" si="0"/>
        <v>0</v>
      </c>
      <c r="E45"/>
    </row>
    <row r="46" spans="2:9">
      <c r="B46" s="68" t="s">
        <v>14</v>
      </c>
      <c r="C46" s="58">
        <f t="shared" si="0"/>
        <v>0</v>
      </c>
      <c r="D46" s="69">
        <f t="shared" si="0"/>
        <v>0</v>
      </c>
      <c r="E46"/>
    </row>
    <row r="47" spans="2:9">
      <c r="B47" s="68" t="s">
        <v>184</v>
      </c>
      <c r="C47" s="58">
        <f t="shared" si="0"/>
        <v>0</v>
      </c>
      <c r="D47" s="69">
        <f t="shared" si="0"/>
        <v>0</v>
      </c>
      <c r="E47"/>
    </row>
    <row r="48" spans="2:9">
      <c r="B48" s="68" t="s">
        <v>15</v>
      </c>
      <c r="C48" s="58">
        <f t="shared" ref="C48:D49" si="1">C26/$C$13</f>
        <v>0</v>
      </c>
      <c r="D48" s="69">
        <f t="shared" si="1"/>
        <v>0</v>
      </c>
      <c r="E48"/>
    </row>
    <row r="49" spans="1:5">
      <c r="A49" s="33"/>
      <c r="B49" s="68" t="s">
        <v>16</v>
      </c>
      <c r="C49" s="58">
        <f t="shared" si="1"/>
        <v>0</v>
      </c>
      <c r="D49" s="69">
        <f t="shared" si="1"/>
        <v>0</v>
      </c>
      <c r="E49"/>
    </row>
    <row r="50" spans="1:5" ht="19" thickBot="1">
      <c r="B50" s="70" t="s">
        <v>17</v>
      </c>
      <c r="C50" s="524">
        <f>SUM(C45:C49)</f>
        <v>0</v>
      </c>
      <c r="D50" s="524">
        <f>SUM(D45:D49)</f>
        <v>0</v>
      </c>
      <c r="E50" s="68"/>
    </row>
    <row r="51" spans="1:5" ht="19" thickBot="1">
      <c r="C51" s="490"/>
      <c r="D51" s="490"/>
    </row>
    <row r="52" spans="1:5">
      <c r="B52" s="73" t="s">
        <v>18</v>
      </c>
      <c r="C52" s="62" t="s">
        <v>28</v>
      </c>
      <c r="D52" s="63" t="s">
        <v>20</v>
      </c>
    </row>
    <row r="53" spans="1:5">
      <c r="B53" s="68" t="s">
        <v>21</v>
      </c>
      <c r="C53" s="58">
        <f t="shared" ref="C53:D59" si="2">C31/$C$13</f>
        <v>0</v>
      </c>
      <c r="D53" s="69">
        <f t="shared" si="2"/>
        <v>0</v>
      </c>
    </row>
    <row r="54" spans="1:5">
      <c r="B54" s="68" t="s">
        <v>22</v>
      </c>
      <c r="C54" s="58">
        <f t="shared" si="2"/>
        <v>0</v>
      </c>
      <c r="D54" s="69">
        <f t="shared" si="2"/>
        <v>0</v>
      </c>
    </row>
    <row r="55" spans="1:5">
      <c r="B55" s="68" t="s">
        <v>23</v>
      </c>
      <c r="C55" s="58">
        <f t="shared" si="2"/>
        <v>0</v>
      </c>
      <c r="D55" s="69">
        <f t="shared" si="2"/>
        <v>0</v>
      </c>
    </row>
    <row r="56" spans="1:5">
      <c r="B56" s="68" t="s">
        <v>24</v>
      </c>
      <c r="C56" s="58">
        <f t="shared" si="2"/>
        <v>0</v>
      </c>
      <c r="D56" s="69">
        <f t="shared" si="2"/>
        <v>0</v>
      </c>
    </row>
    <row r="57" spans="1:5">
      <c r="B57" s="68" t="s">
        <v>25</v>
      </c>
      <c r="C57" s="58">
        <f t="shared" si="2"/>
        <v>0</v>
      </c>
      <c r="D57" s="69">
        <f t="shared" si="2"/>
        <v>0</v>
      </c>
    </row>
    <row r="58" spans="1:5">
      <c r="B58" s="68" t="s">
        <v>183</v>
      </c>
      <c r="C58" s="58">
        <f t="shared" si="2"/>
        <v>0</v>
      </c>
      <c r="D58" s="58">
        <f t="shared" si="2"/>
        <v>0</v>
      </c>
      <c r="E58" s="68"/>
    </row>
    <row r="59" spans="1:5" ht="19" thickBot="1">
      <c r="B59" s="74" t="s">
        <v>26</v>
      </c>
      <c r="C59" s="75">
        <f t="shared" si="2"/>
        <v>0</v>
      </c>
      <c r="D59" s="75">
        <f t="shared" si="2"/>
        <v>0</v>
      </c>
      <c r="E59" s="68"/>
    </row>
    <row r="71" spans="2:6">
      <c r="C71" s="220"/>
      <c r="D71" s="219"/>
      <c r="E71" s="219"/>
      <c r="F71" s="219"/>
    </row>
    <row r="72" spans="2:6">
      <c r="B72" s="219"/>
    </row>
  </sheetData>
  <sheetProtection sheet="1" objects="1" scenarios="1"/>
  <mergeCells count="1">
    <mergeCell ref="B3:C3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4E68-4E46-7D48-9330-96938A32334C}">
  <dimension ref="B2:D59"/>
  <sheetViews>
    <sheetView tabSelected="1" zoomScale="70" zoomScaleNormal="70" workbookViewId="0">
      <selection activeCell="C7" sqref="C7"/>
    </sheetView>
  </sheetViews>
  <sheetFormatPr baseColWidth="10" defaultColWidth="11.453125" defaultRowHeight="14.5"/>
  <cols>
    <col min="1" max="1" width="4.1796875" customWidth="1"/>
    <col min="2" max="2" width="48.6328125" customWidth="1"/>
    <col min="3" max="3" width="28.81640625" customWidth="1"/>
    <col min="4" max="4" width="24.81640625" customWidth="1"/>
    <col min="5" max="5" width="71.1796875" customWidth="1"/>
    <col min="6" max="6" width="70" customWidth="1"/>
    <col min="9" max="9" width="37.453125" customWidth="1"/>
    <col min="10" max="10" width="41.81640625" customWidth="1"/>
    <col min="11" max="11" width="34.6328125" customWidth="1"/>
  </cols>
  <sheetData>
    <row r="2" spans="2:3" ht="27.5">
      <c r="B2" s="388" t="s">
        <v>125</v>
      </c>
    </row>
    <row r="3" spans="2:3" ht="15" thickBot="1"/>
    <row r="4" spans="2:3">
      <c r="B4" s="595" t="s">
        <v>114</v>
      </c>
      <c r="C4" s="506">
        <v>1</v>
      </c>
    </row>
    <row r="5" spans="2:3">
      <c r="B5" s="596" t="s">
        <v>118</v>
      </c>
      <c r="C5" s="507">
        <v>1</v>
      </c>
    </row>
    <row r="6" spans="2:3">
      <c r="B6" s="596" t="s">
        <v>117</v>
      </c>
      <c r="C6" s="507">
        <v>1</v>
      </c>
    </row>
    <row r="7" spans="2:3" ht="15" thickBot="1">
      <c r="B7" s="597" t="s">
        <v>115</v>
      </c>
      <c r="C7" s="508" t="s">
        <v>116</v>
      </c>
    </row>
    <row r="9" spans="2:3" ht="27.5">
      <c r="B9" s="387" t="s">
        <v>131</v>
      </c>
    </row>
    <row r="10" spans="2:3" ht="15" thickBot="1"/>
    <row r="11" spans="2:3">
      <c r="B11" s="592" t="s">
        <v>119</v>
      </c>
      <c r="C11" s="389">
        <f>IF(C7="Day", C4*5, C4*20)</f>
        <v>20</v>
      </c>
    </row>
    <row r="12" spans="2:3">
      <c r="B12" s="593" t="s">
        <v>120</v>
      </c>
      <c r="C12" s="390">
        <f>INT((C5+24)/25)</f>
        <v>1</v>
      </c>
    </row>
    <row r="13" spans="2:3">
      <c r="B13" s="593" t="s">
        <v>121</v>
      </c>
      <c r="C13" s="390">
        <f>INT((C6+49)/50)</f>
        <v>1</v>
      </c>
    </row>
    <row r="14" spans="2:3">
      <c r="B14" s="593" t="s">
        <v>122</v>
      </c>
      <c r="C14" s="390">
        <f>INT((C6+49)/50)</f>
        <v>1</v>
      </c>
    </row>
    <row r="15" spans="2:3">
      <c r="B15" s="593" t="s">
        <v>123</v>
      </c>
      <c r="C15" s="390">
        <f>IF(C7="Day",INT((C4)*15), INT((C5+C6)*30))</f>
        <v>60</v>
      </c>
    </row>
    <row r="16" spans="2:3" ht="15" thickBot="1">
      <c r="B16" s="594" t="s">
        <v>124</v>
      </c>
      <c r="C16" s="391">
        <f>IF(C7="Day",INT((C4)*1.5), INT((C5+C6)*3))</f>
        <v>6</v>
      </c>
    </row>
    <row r="22" spans="2:4" s="34" customFormat="1" ht="24" thickBot="1">
      <c r="B22" s="56" t="s">
        <v>127</v>
      </c>
      <c r="D22" s="57"/>
    </row>
    <row r="25" spans="2:4" ht="22.5">
      <c r="B25" s="367" t="s">
        <v>29</v>
      </c>
    </row>
    <row r="27" spans="2:4" ht="18.5" thickBot="1">
      <c r="B27" s="371" t="s">
        <v>30</v>
      </c>
    </row>
    <row r="28" spans="2:4" ht="18.5">
      <c r="B28" s="383" t="s">
        <v>31</v>
      </c>
      <c r="C28" s="368" t="s">
        <v>32</v>
      </c>
    </row>
    <row r="29" spans="2:4" ht="18.5">
      <c r="B29" s="392" t="s">
        <v>33</v>
      </c>
      <c r="C29" s="369">
        <v>1</v>
      </c>
    </row>
    <row r="30" spans="2:4" ht="15" thickBot="1">
      <c r="B30" s="385"/>
      <c r="C30" s="380" t="s">
        <v>34</v>
      </c>
    </row>
    <row r="31" spans="2:4">
      <c r="B31" s="370"/>
    </row>
    <row r="32" spans="2:4" ht="18.5" thickBot="1">
      <c r="B32" s="371" t="s">
        <v>35</v>
      </c>
    </row>
    <row r="33" spans="2:4" ht="18.5">
      <c r="B33" s="383" t="s">
        <v>31</v>
      </c>
      <c r="C33" s="368" t="s">
        <v>32</v>
      </c>
    </row>
    <row r="34" spans="2:4" ht="18.5">
      <c r="B34" s="384" t="s">
        <v>37</v>
      </c>
      <c r="C34" s="369">
        <v>1</v>
      </c>
    </row>
    <row r="35" spans="2:4" ht="15" thickBot="1">
      <c r="B35" s="385"/>
      <c r="C35" s="380" t="s">
        <v>34</v>
      </c>
    </row>
    <row r="37" spans="2:4" ht="22.5">
      <c r="B37" s="367" t="s">
        <v>41</v>
      </c>
    </row>
    <row r="38" spans="2:4" ht="15" thickBot="1"/>
    <row r="39" spans="2:4" ht="18.5">
      <c r="B39" s="376" t="s">
        <v>44</v>
      </c>
      <c r="C39" s="62" t="s">
        <v>45</v>
      </c>
      <c r="D39" s="63" t="s">
        <v>46</v>
      </c>
    </row>
    <row r="40" spans="2:4" ht="19" thickBot="1">
      <c r="B40" s="377">
        <v>1</v>
      </c>
      <c r="C40" s="75">
        <v>25</v>
      </c>
      <c r="D40" s="381" t="s">
        <v>128</v>
      </c>
    </row>
    <row r="41" spans="2:4" ht="15" thickBot="1"/>
    <row r="42" spans="2:4" ht="18.5">
      <c r="B42" s="376" t="s">
        <v>49</v>
      </c>
      <c r="C42" s="63" t="s">
        <v>50</v>
      </c>
    </row>
    <row r="43" spans="2:4" ht="18.5">
      <c r="B43" s="378">
        <v>1</v>
      </c>
      <c r="C43" s="382" t="s">
        <v>130</v>
      </c>
    </row>
    <row r="44" spans="2:4" ht="15" thickBot="1">
      <c r="B44" s="379"/>
      <c r="C44" s="380" t="s">
        <v>51</v>
      </c>
    </row>
    <row r="45" spans="2:4" ht="15" thickBot="1"/>
    <row r="46" spans="2:4" ht="18.5">
      <c r="B46" s="376" t="s">
        <v>52</v>
      </c>
      <c r="C46" s="63" t="s">
        <v>50</v>
      </c>
    </row>
    <row r="47" spans="2:4" ht="18.5">
      <c r="B47" s="378">
        <v>1</v>
      </c>
      <c r="C47" s="382" t="s">
        <v>129</v>
      </c>
    </row>
    <row r="48" spans="2:4" ht="15" thickBot="1">
      <c r="B48" s="379"/>
      <c r="C48" s="380" t="s">
        <v>51</v>
      </c>
    </row>
    <row r="50" spans="2:2" ht="15" thickBot="1"/>
    <row r="51" spans="2:2" ht="18.5">
      <c r="B51" s="372" t="s">
        <v>36</v>
      </c>
    </row>
    <row r="52" spans="2:2" ht="18.5">
      <c r="B52" s="373" t="s">
        <v>38</v>
      </c>
    </row>
    <row r="53" spans="2:2" ht="18.5">
      <c r="B53" s="373" t="s">
        <v>39</v>
      </c>
    </row>
    <row r="54" spans="2:2" ht="18.5">
      <c r="B54" s="373" t="s">
        <v>40</v>
      </c>
    </row>
    <row r="55" spans="2:2" ht="37">
      <c r="B55" s="386" t="s">
        <v>42</v>
      </c>
    </row>
    <row r="56" spans="2:2" ht="37">
      <c r="B56" s="386" t="s">
        <v>43</v>
      </c>
    </row>
    <row r="57" spans="2:2" ht="37">
      <c r="B57" s="386" t="s">
        <v>47</v>
      </c>
    </row>
    <row r="58" spans="2:2" ht="18.5">
      <c r="B58" s="373" t="s">
        <v>48</v>
      </c>
    </row>
    <row r="59" spans="2:2" ht="19" thickBot="1">
      <c r="B59" s="374"/>
    </row>
  </sheetData>
  <sheetProtection sheet="1" objects="1" scenarios="1"/>
  <dataValidations count="1">
    <dataValidation type="list" allowBlank="1" showInputMessage="1" showErrorMessage="1" sqref="C7" xr:uid="{15900B64-8502-424D-9E40-EABC77BB5C9D}">
      <formula1>"Boarding, Day"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C27A-4476-4783-981E-FFE080657D76}">
  <sheetPr codeName="Sheet2">
    <pageSetUpPr fitToPage="1"/>
  </sheetPr>
  <dimension ref="A2:L67"/>
  <sheetViews>
    <sheetView topLeftCell="A20" zoomScale="71" zoomScaleNormal="114" zoomScaleSheetLayoutView="80" workbookViewId="0">
      <selection activeCell="C30" sqref="C30"/>
    </sheetView>
  </sheetViews>
  <sheetFormatPr baseColWidth="10" defaultColWidth="9.1796875" defaultRowHeight="14.5"/>
  <cols>
    <col min="1" max="1" width="48.81640625" style="127" customWidth="1"/>
    <col min="2" max="2" width="10.453125" style="127" customWidth="1"/>
    <col min="3" max="4" width="10.453125" style="116" customWidth="1"/>
    <col min="5" max="6" width="15.453125" style="129" customWidth="1"/>
    <col min="7" max="7" width="27.6328125" style="127" customWidth="1"/>
    <col min="8" max="9" width="10.453125" style="127" customWidth="1"/>
    <col min="10" max="11" width="15.453125" style="127" customWidth="1"/>
    <col min="12" max="12" width="56" style="127" customWidth="1"/>
    <col min="13" max="16384" width="9.1796875" style="127"/>
  </cols>
  <sheetData>
    <row r="2" spans="1:12" ht="15" thickBot="1"/>
    <row r="3" spans="1:12" s="273" customFormat="1" ht="19" customHeight="1">
      <c r="A3" s="192" t="s">
        <v>53</v>
      </c>
      <c r="B3" s="17"/>
      <c r="C3" s="549" t="s">
        <v>54</v>
      </c>
      <c r="D3" s="550"/>
      <c r="E3" s="550"/>
      <c r="F3" s="550"/>
      <c r="G3" s="550"/>
      <c r="H3" s="551" t="s">
        <v>55</v>
      </c>
      <c r="I3" s="552"/>
      <c r="J3" s="552"/>
      <c r="K3" s="552"/>
      <c r="L3" s="553"/>
    </row>
    <row r="4" spans="1:12" s="274" customFormat="1" ht="51.75" customHeight="1">
      <c r="A4" s="193" t="s">
        <v>56</v>
      </c>
      <c r="B4" s="459" t="s">
        <v>57</v>
      </c>
      <c r="C4" s="195" t="s">
        <v>58</v>
      </c>
      <c r="D4" s="196" t="s">
        <v>132</v>
      </c>
      <c r="E4" s="135" t="s">
        <v>60</v>
      </c>
      <c r="F4" s="135" t="s">
        <v>61</v>
      </c>
      <c r="G4" s="194" t="s">
        <v>62</v>
      </c>
      <c r="H4" s="197" t="s">
        <v>58</v>
      </c>
      <c r="I4" s="198" t="s">
        <v>132</v>
      </c>
      <c r="J4" s="138" t="s">
        <v>60</v>
      </c>
      <c r="K4" s="138" t="s">
        <v>61</v>
      </c>
      <c r="L4" s="139" t="s">
        <v>62</v>
      </c>
    </row>
    <row r="5" spans="1:12" s="132" customFormat="1" ht="18.5">
      <c r="A5" s="18" t="s">
        <v>21</v>
      </c>
      <c r="B5" s="19"/>
      <c r="C5" s="35"/>
      <c r="D5" s="20"/>
      <c r="E5" s="182"/>
      <c r="F5" s="10"/>
      <c r="G5" s="42"/>
      <c r="H5" s="292"/>
      <c r="I5" s="293"/>
      <c r="J5" s="183"/>
      <c r="K5" s="5"/>
      <c r="L5" s="199"/>
    </row>
    <row r="6" spans="1:12" s="275" customFormat="1" ht="18.5">
      <c r="A6" s="21" t="s">
        <v>63</v>
      </c>
      <c r="B6" s="460">
        <v>25</v>
      </c>
      <c r="C6" s="539"/>
      <c r="D6" s="130"/>
      <c r="E6" s="46">
        <f>C6*D6</f>
        <v>0</v>
      </c>
      <c r="F6" s="271">
        <f t="shared" ref="F6:F13" si="0">IFERROR((E6*$B$50)/(1-(1+$B$50)^-$B6),0)</f>
        <v>0</v>
      </c>
      <c r="G6" s="43"/>
      <c r="H6" s="539"/>
      <c r="I6" s="130"/>
      <c r="J6" s="81">
        <f>H6*I7</f>
        <v>0</v>
      </c>
      <c r="K6" s="276">
        <f t="shared" ref="K6:K13" si="1">IFERROR((J6*$B$50)/(1-(1+$B$50)^-$B6),0)</f>
        <v>0</v>
      </c>
      <c r="L6" s="16"/>
    </row>
    <row r="7" spans="1:12" s="275" customFormat="1" ht="18.5">
      <c r="A7" s="21" t="s">
        <v>64</v>
      </c>
      <c r="B7" s="460">
        <v>25</v>
      </c>
      <c r="C7" s="539"/>
      <c r="D7" s="130"/>
      <c r="E7" s="46">
        <f t="shared" ref="E7:E13" si="2">C7*D7</f>
        <v>0</v>
      </c>
      <c r="F7" s="271">
        <f t="shared" si="0"/>
        <v>0</v>
      </c>
      <c r="G7" s="43"/>
      <c r="H7" s="539"/>
      <c r="I7" s="130"/>
      <c r="J7" s="81">
        <f t="shared" ref="J7:J12" si="3">H7*I7</f>
        <v>0</v>
      </c>
      <c r="K7" s="276">
        <f t="shared" si="1"/>
        <v>0</v>
      </c>
      <c r="L7" s="16"/>
    </row>
    <row r="8" spans="1:12" s="275" customFormat="1" ht="18.5">
      <c r="A8" s="21" t="s">
        <v>65</v>
      </c>
      <c r="B8" s="460">
        <v>20</v>
      </c>
      <c r="C8" s="539"/>
      <c r="D8" s="130"/>
      <c r="E8" s="46">
        <f t="shared" si="2"/>
        <v>0</v>
      </c>
      <c r="F8" s="271">
        <f t="shared" si="0"/>
        <v>0</v>
      </c>
      <c r="G8" s="43"/>
      <c r="H8" s="539"/>
      <c r="I8" s="130"/>
      <c r="J8" s="81">
        <f t="shared" si="3"/>
        <v>0</v>
      </c>
      <c r="K8" s="276">
        <f t="shared" si="1"/>
        <v>0</v>
      </c>
      <c r="L8" s="16"/>
    </row>
    <row r="9" spans="1:12" s="273" customFormat="1" ht="18.5">
      <c r="A9" s="21" t="s">
        <v>66</v>
      </c>
      <c r="B9" s="460">
        <v>10</v>
      </c>
      <c r="C9" s="539"/>
      <c r="D9" s="130"/>
      <c r="E9" s="46">
        <f t="shared" si="2"/>
        <v>0</v>
      </c>
      <c r="F9" s="271">
        <f t="shared" si="0"/>
        <v>0</v>
      </c>
      <c r="G9" s="44"/>
      <c r="H9" s="539"/>
      <c r="I9" s="130"/>
      <c r="J9" s="81">
        <f t="shared" si="3"/>
        <v>0</v>
      </c>
      <c r="K9" s="276">
        <f t="shared" si="1"/>
        <v>0</v>
      </c>
      <c r="L9" s="16"/>
    </row>
    <row r="10" spans="1:12" s="273" customFormat="1" ht="18.5">
      <c r="A10" s="21" t="s">
        <v>152</v>
      </c>
      <c r="B10" s="460">
        <v>25</v>
      </c>
      <c r="C10" s="539"/>
      <c r="D10" s="130"/>
      <c r="E10" s="46">
        <f t="shared" ref="E10" si="4">C10*D10</f>
        <v>0</v>
      </c>
      <c r="F10" s="271">
        <f t="shared" si="0"/>
        <v>0</v>
      </c>
      <c r="G10" s="44"/>
      <c r="H10" s="539"/>
      <c r="I10" s="130"/>
      <c r="J10" s="81">
        <f t="shared" si="3"/>
        <v>0</v>
      </c>
      <c r="K10" s="276">
        <f t="shared" si="1"/>
        <v>0</v>
      </c>
      <c r="L10" s="16"/>
    </row>
    <row r="11" spans="1:12" s="273" customFormat="1" ht="18.5">
      <c r="A11" s="21"/>
      <c r="B11" s="460"/>
      <c r="C11" s="539"/>
      <c r="D11" s="130"/>
      <c r="E11" s="46">
        <f t="shared" si="2"/>
        <v>0</v>
      </c>
      <c r="F11" s="271">
        <f t="shared" si="0"/>
        <v>0</v>
      </c>
      <c r="G11" s="44"/>
      <c r="H11" s="539"/>
      <c r="I11" s="130"/>
      <c r="J11" s="81">
        <f t="shared" ref="J11" si="5">H11*I11</f>
        <v>0</v>
      </c>
      <c r="K11" s="276">
        <f t="shared" si="1"/>
        <v>0</v>
      </c>
      <c r="L11" s="16"/>
    </row>
    <row r="12" spans="1:12" s="273" customFormat="1" ht="18.5">
      <c r="A12" s="21"/>
      <c r="B12" s="460"/>
      <c r="C12" s="539"/>
      <c r="D12" s="130"/>
      <c r="E12" s="46">
        <f t="shared" ref="E12" si="6">C12*D12</f>
        <v>0</v>
      </c>
      <c r="F12" s="271">
        <f t="shared" si="0"/>
        <v>0</v>
      </c>
      <c r="G12" s="44"/>
      <c r="H12" s="539"/>
      <c r="I12" s="130"/>
      <c r="J12" s="81">
        <f t="shared" si="3"/>
        <v>0</v>
      </c>
      <c r="K12" s="276">
        <f t="shared" si="1"/>
        <v>0</v>
      </c>
      <c r="L12" s="16"/>
    </row>
    <row r="13" spans="1:12" s="273" customFormat="1" ht="18.5">
      <c r="A13" s="21"/>
      <c r="B13" s="460"/>
      <c r="C13" s="539"/>
      <c r="D13" s="130"/>
      <c r="E13" s="46">
        <f t="shared" si="2"/>
        <v>0</v>
      </c>
      <c r="F13" s="271">
        <f t="shared" si="0"/>
        <v>0</v>
      </c>
      <c r="G13" s="44"/>
      <c r="H13" s="539"/>
      <c r="I13" s="130"/>
      <c r="J13" s="81">
        <f t="shared" ref="J13" si="7">H13*I13</f>
        <v>0</v>
      </c>
      <c r="K13" s="276">
        <f t="shared" si="1"/>
        <v>0</v>
      </c>
      <c r="L13" s="16"/>
    </row>
    <row r="14" spans="1:12" s="132" customFormat="1" ht="18.5">
      <c r="A14" s="18" t="s">
        <v>22</v>
      </c>
      <c r="B14" s="19"/>
      <c r="C14" s="35"/>
      <c r="D14" s="20"/>
      <c r="E14" s="269"/>
      <c r="F14" s="269"/>
      <c r="G14" s="45"/>
      <c r="H14" s="294"/>
      <c r="I14" s="202"/>
      <c r="J14" s="277"/>
      <c r="K14" s="278"/>
      <c r="L14" s="7"/>
    </row>
    <row r="15" spans="1:12" s="273" customFormat="1" ht="18.5">
      <c r="A15" s="21" t="s">
        <v>67</v>
      </c>
      <c r="B15" s="460">
        <v>25</v>
      </c>
      <c r="C15" s="201"/>
      <c r="D15" s="130"/>
      <c r="E15" s="46">
        <f>D15*C15</f>
        <v>0</v>
      </c>
      <c r="F15" s="271">
        <f t="shared" ref="F15:F22" si="8">IFERROR((E15*$B$50)/(1-(1+$B$50)^-$B15),0)</f>
        <v>0</v>
      </c>
      <c r="G15" s="43"/>
      <c r="H15" s="200"/>
      <c r="I15" s="110"/>
      <c r="J15" s="81">
        <f t="shared" ref="J15:J22" si="9">H15*I15</f>
        <v>0</v>
      </c>
      <c r="K15" s="276">
        <f t="shared" ref="K15:K22" si="10">IFERROR((J15*$B$50)/(1-(1+$B$50)^-$B15),0)</f>
        <v>0</v>
      </c>
      <c r="L15" s="16"/>
    </row>
    <row r="16" spans="1:12" s="273" customFormat="1" ht="18.5">
      <c r="A16" s="15" t="s">
        <v>138</v>
      </c>
      <c r="B16" s="460">
        <v>20</v>
      </c>
      <c r="C16" s="201"/>
      <c r="D16" s="130"/>
      <c r="E16" s="46">
        <f t="shared" ref="E16:E22" si="11">C16*D16</f>
        <v>0</v>
      </c>
      <c r="F16" s="271">
        <f t="shared" si="8"/>
        <v>0</v>
      </c>
      <c r="G16" s="17"/>
      <c r="H16" s="200"/>
      <c r="I16" s="110"/>
      <c r="J16" s="81">
        <f t="shared" ref="J16" si="12">H16*I16</f>
        <v>0</v>
      </c>
      <c r="K16" s="276">
        <f t="shared" si="10"/>
        <v>0</v>
      </c>
      <c r="L16" s="16"/>
    </row>
    <row r="17" spans="1:12" s="273" customFormat="1" ht="18.5">
      <c r="A17" s="15" t="s">
        <v>139</v>
      </c>
      <c r="B17" s="460">
        <v>20</v>
      </c>
      <c r="C17" s="201"/>
      <c r="D17" s="130"/>
      <c r="E17" s="46">
        <f t="shared" si="11"/>
        <v>0</v>
      </c>
      <c r="F17" s="271">
        <f t="shared" si="8"/>
        <v>0</v>
      </c>
      <c r="G17" s="43"/>
      <c r="H17" s="200"/>
      <c r="I17" s="110"/>
      <c r="J17" s="81">
        <f t="shared" si="9"/>
        <v>0</v>
      </c>
      <c r="K17" s="276">
        <f t="shared" si="10"/>
        <v>0</v>
      </c>
      <c r="L17" s="16"/>
    </row>
    <row r="18" spans="1:12" s="273" customFormat="1" ht="18.5">
      <c r="A18" s="21" t="s">
        <v>135</v>
      </c>
      <c r="B18" s="460">
        <v>10</v>
      </c>
      <c r="C18" s="201"/>
      <c r="D18" s="130"/>
      <c r="E18" s="46">
        <f t="shared" si="11"/>
        <v>0</v>
      </c>
      <c r="F18" s="271">
        <f t="shared" si="8"/>
        <v>0</v>
      </c>
      <c r="G18" s="17"/>
      <c r="H18" s="200"/>
      <c r="I18" s="110"/>
      <c r="J18" s="81">
        <f t="shared" ref="J18" si="13">H18*I18</f>
        <v>0</v>
      </c>
      <c r="K18" s="276">
        <f t="shared" si="10"/>
        <v>0</v>
      </c>
      <c r="L18" s="16"/>
    </row>
    <row r="19" spans="1:12" s="273" customFormat="1" ht="18.5">
      <c r="A19" s="15" t="s">
        <v>68</v>
      </c>
      <c r="B19" s="460">
        <v>25</v>
      </c>
      <c r="C19" s="201"/>
      <c r="D19" s="130"/>
      <c r="E19" s="46">
        <f t="shared" si="11"/>
        <v>0</v>
      </c>
      <c r="F19" s="271">
        <f t="shared" si="8"/>
        <v>0</v>
      </c>
      <c r="G19" s="17"/>
      <c r="H19" s="200"/>
      <c r="I19" s="110"/>
      <c r="J19" s="81">
        <f t="shared" si="9"/>
        <v>0</v>
      </c>
      <c r="K19" s="276">
        <f t="shared" si="10"/>
        <v>0</v>
      </c>
      <c r="L19" s="16"/>
    </row>
    <row r="20" spans="1:12" s="273" customFormat="1" ht="18.5">
      <c r="A20" s="15"/>
      <c r="B20" s="460"/>
      <c r="C20" s="201"/>
      <c r="D20" s="130"/>
      <c r="E20" s="46">
        <f t="shared" si="11"/>
        <v>0</v>
      </c>
      <c r="F20" s="271">
        <f t="shared" si="8"/>
        <v>0</v>
      </c>
      <c r="G20" s="17"/>
      <c r="H20" s="200"/>
      <c r="I20" s="110"/>
      <c r="J20" s="81">
        <f t="shared" si="9"/>
        <v>0</v>
      </c>
      <c r="K20" s="276">
        <f t="shared" si="10"/>
        <v>0</v>
      </c>
      <c r="L20" s="16"/>
    </row>
    <row r="21" spans="1:12" s="273" customFormat="1" ht="18.5">
      <c r="A21" s="15"/>
      <c r="B21" s="460"/>
      <c r="C21" s="201"/>
      <c r="D21" s="130"/>
      <c r="E21" s="46">
        <f t="shared" si="11"/>
        <v>0</v>
      </c>
      <c r="F21" s="271">
        <f t="shared" si="8"/>
        <v>0</v>
      </c>
      <c r="G21" s="17"/>
      <c r="H21" s="200"/>
      <c r="I21" s="110"/>
      <c r="J21" s="81">
        <f t="shared" ref="J21" si="14">H21*I21</f>
        <v>0</v>
      </c>
      <c r="K21" s="276">
        <f t="shared" si="10"/>
        <v>0</v>
      </c>
      <c r="L21" s="16"/>
    </row>
    <row r="22" spans="1:12" s="273" customFormat="1" ht="18.5">
      <c r="A22" s="15"/>
      <c r="B22" s="460"/>
      <c r="C22" s="201"/>
      <c r="D22" s="130"/>
      <c r="E22" s="46">
        <f t="shared" si="11"/>
        <v>0</v>
      </c>
      <c r="F22" s="271">
        <f t="shared" si="8"/>
        <v>0</v>
      </c>
      <c r="G22" s="17"/>
      <c r="H22" s="200"/>
      <c r="I22" s="110"/>
      <c r="J22" s="81">
        <f t="shared" si="9"/>
        <v>0</v>
      </c>
      <c r="K22" s="276">
        <f t="shared" si="10"/>
        <v>0</v>
      </c>
      <c r="L22" s="16"/>
    </row>
    <row r="23" spans="1:12">
      <c r="A23" s="203" t="s">
        <v>23</v>
      </c>
      <c r="B23" s="204"/>
      <c r="C23" s="290"/>
      <c r="D23" s="291"/>
      <c r="E23" s="270"/>
      <c r="F23" s="270"/>
      <c r="G23" s="205"/>
      <c r="H23" s="295"/>
      <c r="I23" s="206"/>
      <c r="J23" s="279"/>
      <c r="K23" s="280"/>
      <c r="L23" s="7"/>
    </row>
    <row r="24" spans="1:12" s="273" customFormat="1" ht="18.5">
      <c r="A24" s="15" t="s">
        <v>134</v>
      </c>
      <c r="B24" s="460">
        <v>15</v>
      </c>
      <c r="C24" s="201"/>
      <c r="D24" s="130"/>
      <c r="E24" s="46">
        <f>D24*C24</f>
        <v>0</v>
      </c>
      <c r="F24" s="271">
        <f>IFERROR((E24*$B$50)/(1-(1+$B$50)^-$B24),0)</f>
        <v>0</v>
      </c>
      <c r="G24" s="17"/>
      <c r="H24" s="200"/>
      <c r="I24" s="200"/>
      <c r="J24" s="81">
        <f t="shared" ref="J24:J27" si="15">H24*I24</f>
        <v>0</v>
      </c>
      <c r="K24" s="276">
        <f>IFERROR((J24*$B$50)/(1-(1+$B$50)^-$B24),0)</f>
        <v>0</v>
      </c>
      <c r="L24" s="16"/>
    </row>
    <row r="25" spans="1:12" s="273" customFormat="1" ht="18.5">
      <c r="A25" s="127"/>
      <c r="B25" s="460"/>
      <c r="C25" s="201"/>
      <c r="D25" s="130"/>
      <c r="E25" s="46">
        <f>D25*C25</f>
        <v>0</v>
      </c>
      <c r="F25" s="271">
        <f>IFERROR((E25*$B$50)/(1-(1+$B$50)^-$B25),0)</f>
        <v>0</v>
      </c>
      <c r="G25" s="17"/>
      <c r="H25" s="200"/>
      <c r="I25" s="200"/>
      <c r="J25" s="81">
        <f t="shared" si="15"/>
        <v>0</v>
      </c>
      <c r="K25" s="276">
        <f>IFERROR((J25*$B$50)/(1-(1+$B$50)^-$B25),0)</f>
        <v>0</v>
      </c>
      <c r="L25" s="16"/>
    </row>
    <row r="26" spans="1:12" s="273" customFormat="1" ht="18.5">
      <c r="A26" s="15"/>
      <c r="B26" s="460"/>
      <c r="C26" s="201"/>
      <c r="D26" s="130"/>
      <c r="E26" s="46">
        <f>C26*D26</f>
        <v>0</v>
      </c>
      <c r="F26" s="271">
        <f>IFERROR((E26*$B$50)/(1-(1+$B$50)^-$B26),0)</f>
        <v>0</v>
      </c>
      <c r="G26" s="17"/>
      <c r="H26" s="200"/>
      <c r="I26" s="200"/>
      <c r="J26" s="81">
        <f t="shared" ref="J26" si="16">H26*I26</f>
        <v>0</v>
      </c>
      <c r="K26" s="276">
        <f>IFERROR((J26*$B$50)/(1-(1+$B$50)^-$B26),0)</f>
        <v>0</v>
      </c>
      <c r="L26" s="16"/>
    </row>
    <row r="27" spans="1:12" s="273" customFormat="1" ht="18.5">
      <c r="A27" s="127"/>
      <c r="B27" s="460"/>
      <c r="C27" s="201"/>
      <c r="D27" s="130"/>
      <c r="E27" s="46">
        <f>C27*D27</f>
        <v>0</v>
      </c>
      <c r="F27" s="271">
        <f>IFERROR((E27*$B$50)/(1-(1+$B$50)^-$B27),0)</f>
        <v>0</v>
      </c>
      <c r="G27" s="17"/>
      <c r="H27" s="200"/>
      <c r="I27" s="200"/>
      <c r="J27" s="81">
        <f t="shared" si="15"/>
        <v>0</v>
      </c>
      <c r="K27" s="276">
        <f>IFERROR((J27*$B$50)/(1-(1+$B$50)^-$B27),0)</f>
        <v>0</v>
      </c>
      <c r="L27" s="16"/>
    </row>
    <row r="28" spans="1:12">
      <c r="A28" s="203" t="s">
        <v>24</v>
      </c>
      <c r="B28" s="204"/>
      <c r="C28" s="290"/>
      <c r="D28" s="291"/>
      <c r="E28" s="270"/>
      <c r="F28" s="270"/>
      <c r="G28" s="205"/>
      <c r="H28" s="295"/>
      <c r="I28" s="206"/>
      <c r="J28" s="279"/>
      <c r="K28" s="280"/>
      <c r="L28" s="7"/>
    </row>
    <row r="29" spans="1:12" s="273" customFormat="1" ht="18.5">
      <c r="A29" s="15" t="s">
        <v>136</v>
      </c>
      <c r="B29" s="460">
        <v>25</v>
      </c>
      <c r="C29" s="201"/>
      <c r="D29" s="130"/>
      <c r="E29" s="46">
        <f>D29*C29</f>
        <v>0</v>
      </c>
      <c r="F29" s="271">
        <f>IFERROR((E29*$B$50)/(1-(1+$B$50)^-$B29),0)</f>
        <v>0</v>
      </c>
      <c r="G29" s="17"/>
      <c r="H29" s="200"/>
      <c r="I29" s="110"/>
      <c r="J29" s="81">
        <f t="shared" ref="J29:J32" si="17">H29*I29</f>
        <v>0</v>
      </c>
      <c r="K29" s="276">
        <f>IFERROR((J29*$B$50)/(1-(1+$B$50)^-$B29),0)</f>
        <v>0</v>
      </c>
      <c r="L29" s="16"/>
    </row>
    <row r="30" spans="1:12" s="273" customFormat="1" ht="18.5">
      <c r="A30" s="15"/>
      <c r="B30" s="460"/>
      <c r="C30" s="201"/>
      <c r="D30" s="108"/>
      <c r="E30" s="46">
        <f>D30*C30</f>
        <v>0</v>
      </c>
      <c r="F30" s="271">
        <f>IFERROR((E30*$B$50)/(1-(1+$B$50)^-$B30),0)</f>
        <v>0</v>
      </c>
      <c r="G30" s="17"/>
      <c r="H30" s="200"/>
      <c r="I30" s="110"/>
      <c r="J30" s="81">
        <f t="shared" si="17"/>
        <v>0</v>
      </c>
      <c r="K30" s="276">
        <f>IFERROR((J30*$B$50)/(1-(1+$B$50)^-$B30),0)</f>
        <v>0</v>
      </c>
      <c r="L30" s="16"/>
    </row>
    <row r="31" spans="1:12" s="273" customFormat="1" ht="18.5">
      <c r="A31" s="15"/>
      <c r="B31" s="460"/>
      <c r="C31" s="201"/>
      <c r="D31" s="108"/>
      <c r="E31" s="46">
        <f>C31*D31</f>
        <v>0</v>
      </c>
      <c r="F31" s="271">
        <f>IFERROR((E31*$B$50)/(1-(1+$B$50)^-$B31),0)</f>
        <v>0</v>
      </c>
      <c r="G31" s="17"/>
      <c r="H31" s="200"/>
      <c r="I31" s="110"/>
      <c r="J31" s="81">
        <f t="shared" si="17"/>
        <v>0</v>
      </c>
      <c r="K31" s="276">
        <f>IFERROR((J31*$B$50)/(1-(1+$B$50)^-$B31),0)</f>
        <v>0</v>
      </c>
      <c r="L31" s="16"/>
    </row>
    <row r="32" spans="1:12" s="273" customFormat="1" ht="18.5">
      <c r="A32" s="15"/>
      <c r="B32" s="460"/>
      <c r="C32" s="201"/>
      <c r="D32" s="108"/>
      <c r="E32" s="46">
        <f>C32*D32</f>
        <v>0</v>
      </c>
      <c r="F32" s="271">
        <f>IFERROR((E32*$B$50)/(1-(1+$B$50)^-$B36),0)</f>
        <v>0</v>
      </c>
      <c r="G32" s="17"/>
      <c r="H32" s="200"/>
      <c r="I32" s="110"/>
      <c r="J32" s="81">
        <f t="shared" si="17"/>
        <v>0</v>
      </c>
      <c r="K32" s="276">
        <f>IFERROR((J32*$B$50)/(1-(1+$B$50)^-$B32),0)</f>
        <v>0</v>
      </c>
      <c r="L32" s="16"/>
    </row>
    <row r="33" spans="1:12">
      <c r="A33" s="203" t="s">
        <v>25</v>
      </c>
      <c r="B33" s="204"/>
      <c r="C33" s="290"/>
      <c r="D33" s="291"/>
      <c r="E33" s="270"/>
      <c r="F33" s="270"/>
      <c r="G33" s="205"/>
      <c r="H33" s="295"/>
      <c r="I33" s="206"/>
      <c r="J33" s="279"/>
      <c r="K33" s="280"/>
      <c r="L33" s="7"/>
    </row>
    <row r="34" spans="1:12" s="273" customFormat="1" ht="18.5">
      <c r="A34" s="15" t="s">
        <v>137</v>
      </c>
      <c r="B34" s="460">
        <v>5</v>
      </c>
      <c r="C34" s="201"/>
      <c r="D34" s="130"/>
      <c r="E34" s="46">
        <f>C34*D34</f>
        <v>0</v>
      </c>
      <c r="F34" s="271">
        <f>IFERROR((E34*$B$50)/(1-(1+$B$50)^-$B34),0)</f>
        <v>0</v>
      </c>
      <c r="G34" s="17"/>
      <c r="H34" s="200"/>
      <c r="I34" s="110"/>
      <c r="J34" s="81">
        <f>H34*I34</f>
        <v>0</v>
      </c>
      <c r="K34" s="276">
        <f>IFERROR((J34*$B$50)/(1-(1+$B$50)^-$B34),0)</f>
        <v>0</v>
      </c>
      <c r="L34" s="16"/>
    </row>
    <row r="35" spans="1:12" s="273" customFormat="1" ht="18.5">
      <c r="A35" s="15"/>
      <c r="B35" s="460"/>
      <c r="C35" s="201"/>
      <c r="D35" s="108"/>
      <c r="E35" s="46">
        <f>C35*D35</f>
        <v>0</v>
      </c>
      <c r="F35" s="271">
        <f>IFERROR((E35*$B$50)/(1-(1+$B$50)^-$B35),0)</f>
        <v>0</v>
      </c>
      <c r="G35" s="17"/>
      <c r="H35" s="200"/>
      <c r="I35" s="110"/>
      <c r="J35" s="81">
        <f>H35*I35</f>
        <v>0</v>
      </c>
      <c r="K35" s="276">
        <f>IFERROR((J35*$B$50)/(1-(1+$B$50)^-$B35),0)</f>
        <v>0</v>
      </c>
      <c r="L35" s="16"/>
    </row>
    <row r="36" spans="1:12" s="273" customFormat="1" ht="18.5">
      <c r="A36" s="15"/>
      <c r="B36" s="460"/>
      <c r="C36" s="201"/>
      <c r="D36" s="130"/>
      <c r="E36" s="46">
        <f>C36*D36</f>
        <v>0</v>
      </c>
      <c r="F36" s="271">
        <f>IFERROR((E36*$B$50)/(1-(1+$B$50)^-$B36),0)</f>
        <v>0</v>
      </c>
      <c r="G36" s="17"/>
      <c r="H36" s="200"/>
      <c r="I36" s="110"/>
      <c r="J36" s="81">
        <f>H36*I36</f>
        <v>0</v>
      </c>
      <c r="K36" s="276">
        <f>IFERROR((J36*$B$50)/(1-(1+$B$50)^-$B36),0)</f>
        <v>0</v>
      </c>
      <c r="L36" s="16"/>
    </row>
    <row r="37" spans="1:12">
      <c r="A37" s="203" t="s">
        <v>183</v>
      </c>
      <c r="B37" s="204"/>
      <c r="C37" s="290"/>
      <c r="D37" s="291"/>
      <c r="E37" s="270"/>
      <c r="F37" s="270"/>
      <c r="G37" s="205"/>
      <c r="H37" s="296"/>
      <c r="I37" s="207"/>
      <c r="J37" s="281"/>
      <c r="K37" s="282"/>
      <c r="L37" s="208"/>
    </row>
    <row r="38" spans="1:12" s="273" customFormat="1" ht="18.5">
      <c r="A38" s="15" t="s">
        <v>182</v>
      </c>
      <c r="B38" s="460">
        <v>10</v>
      </c>
      <c r="C38" s="201"/>
      <c r="D38" s="130"/>
      <c r="E38" s="46">
        <f>D38*C38</f>
        <v>0</v>
      </c>
      <c r="F38" s="271">
        <f>IFERROR((E38*$B$50)/(1-(1+$B$50)^-$B38),0)</f>
        <v>0</v>
      </c>
      <c r="G38" s="17"/>
      <c r="H38" s="200"/>
      <c r="I38" s="110"/>
      <c r="J38" s="81">
        <f t="shared" ref="J38:J42" si="18">H38*I38</f>
        <v>0</v>
      </c>
      <c r="K38" s="276">
        <f>IFERROR((J38*$B$50)/(1-(1+$B$50)^-$B38),0)</f>
        <v>0</v>
      </c>
      <c r="L38" s="16"/>
    </row>
    <row r="39" spans="1:12" s="273" customFormat="1" ht="18.5">
      <c r="A39" s="15" t="s">
        <v>181</v>
      </c>
      <c r="B39" s="460">
        <v>5</v>
      </c>
      <c r="C39" s="201"/>
      <c r="D39" s="130"/>
      <c r="E39" s="46">
        <f>D39*C39</f>
        <v>0</v>
      </c>
      <c r="F39" s="271">
        <f>IFERROR((E39*$B$50)/(1-(1+$B$50)^-$B39),0)</f>
        <v>0</v>
      </c>
      <c r="G39" s="17"/>
      <c r="H39" s="200"/>
      <c r="I39" s="110"/>
      <c r="J39" s="81">
        <f t="shared" si="18"/>
        <v>0</v>
      </c>
      <c r="K39" s="276">
        <f>IFERROR((J39*$B$50)/(1-(1+$B$50)^-$B39),0)</f>
        <v>0</v>
      </c>
      <c r="L39" s="16"/>
    </row>
    <row r="40" spans="1:12" s="273" customFormat="1" ht="18.5">
      <c r="B40" s="460"/>
      <c r="C40" s="201"/>
      <c r="D40" s="130"/>
      <c r="E40" s="46">
        <f>D40*C40</f>
        <v>0</v>
      </c>
      <c r="F40" s="271">
        <f>IFERROR((E40*$B$50)/(1-(1+$B$50)^-$B40),0)</f>
        <v>0</v>
      </c>
      <c r="G40" s="17"/>
      <c r="H40" s="200"/>
      <c r="I40" s="110"/>
      <c r="J40" s="81">
        <f t="shared" si="18"/>
        <v>0</v>
      </c>
      <c r="K40" s="276">
        <f>IFERROR((J40*$B$50)/(1-(1+$B$50)^-$B40),0)</f>
        <v>0</v>
      </c>
      <c r="L40" s="16"/>
    </row>
    <row r="41" spans="1:12" s="273" customFormat="1" ht="18.5">
      <c r="A41" s="15"/>
      <c r="B41" s="460"/>
      <c r="C41" s="201"/>
      <c r="D41" s="130"/>
      <c r="E41" s="46">
        <f>D41*C41</f>
        <v>0</v>
      </c>
      <c r="F41" s="271">
        <f>IFERROR((E41*$B$50)/(1-(1+$B$50)^-$B41),0)</f>
        <v>0</v>
      </c>
      <c r="G41" s="17"/>
      <c r="H41" s="200"/>
      <c r="I41" s="110"/>
      <c r="J41" s="81">
        <f t="shared" si="18"/>
        <v>0</v>
      </c>
      <c r="K41" s="276">
        <f>IFERROR((J41*$B$50)/(1-(1+$B$50)^-$B41),0)</f>
        <v>0</v>
      </c>
      <c r="L41" s="16"/>
    </row>
    <row r="42" spans="1:12" s="211" customFormat="1" ht="18.5">
      <c r="A42" s="15"/>
      <c r="B42" s="460"/>
      <c r="C42" s="201"/>
      <c r="D42" s="108"/>
      <c r="E42" s="46">
        <f>D42*C42</f>
        <v>0</v>
      </c>
      <c r="F42" s="481">
        <f>IFERROR((E42*$B$50)/(1-(1+$B$50)^-$B42),0)</f>
        <v>0</v>
      </c>
      <c r="G42" s="482"/>
      <c r="H42" s="200"/>
      <c r="I42" s="112"/>
      <c r="J42" s="81">
        <f t="shared" si="18"/>
        <v>0</v>
      </c>
      <c r="K42" s="276">
        <f>IFERROR((J42*$B$50)/(1-(1+$B$50)^-$B42),0)</f>
        <v>0</v>
      </c>
      <c r="L42" s="16"/>
    </row>
    <row r="43" spans="1:12">
      <c r="A43" s="203" t="s">
        <v>26</v>
      </c>
      <c r="B43" s="204"/>
      <c r="C43" s="478"/>
      <c r="D43" s="479"/>
      <c r="E43" s="480"/>
      <c r="F43" s="270"/>
      <c r="G43" s="483"/>
      <c r="H43" s="484"/>
      <c r="I43" s="206"/>
      <c r="J43" s="485"/>
      <c r="K43" s="486"/>
      <c r="L43" s="487"/>
    </row>
    <row r="44" spans="1:12" s="273" customFormat="1" ht="18.5">
      <c r="A44" s="15" t="s">
        <v>69</v>
      </c>
      <c r="B44" s="460">
        <v>25</v>
      </c>
      <c r="C44" s="201"/>
      <c r="D44" s="130"/>
      <c r="E44" s="46">
        <f>D44*C44</f>
        <v>0</v>
      </c>
      <c r="F44" s="271">
        <f>IFERROR((E44*$B$50)/(1-(1+$B$50)^-$B44),0)</f>
        <v>0</v>
      </c>
      <c r="G44" s="17"/>
      <c r="H44" s="200"/>
      <c r="I44" s="110"/>
      <c r="J44" s="81">
        <f>H44*I44</f>
        <v>0</v>
      </c>
      <c r="K44" s="276">
        <f>IFERROR((J44*$B$50)/(1-(1+$B$50)^-$B44),0)</f>
        <v>0</v>
      </c>
      <c r="L44" s="16"/>
    </row>
    <row r="45" spans="1:12" s="273" customFormat="1" ht="18.5">
      <c r="A45" s="15"/>
      <c r="B45" s="460"/>
      <c r="C45" s="201"/>
      <c r="D45" s="130"/>
      <c r="E45" s="46">
        <f>D45*C45</f>
        <v>0</v>
      </c>
      <c r="F45" s="271">
        <f>IFERROR((E45*$B$50)/(1-(1+$B$50)^-$B45),0)</f>
        <v>0</v>
      </c>
      <c r="G45" s="17"/>
      <c r="H45" s="200"/>
      <c r="I45" s="110"/>
      <c r="J45" s="81">
        <f>H45*I45</f>
        <v>0</v>
      </c>
      <c r="K45" s="276">
        <f>IFERROR((J45*$B$50)/(1-(1+$B$50)^-$B45),0)</f>
        <v>0</v>
      </c>
      <c r="L45" s="16"/>
    </row>
    <row r="46" spans="1:12" s="273" customFormat="1" ht="18.5">
      <c r="A46" s="15"/>
      <c r="B46" s="460"/>
      <c r="C46" s="201"/>
      <c r="D46" s="130"/>
      <c r="E46" s="46">
        <f>D46*C46</f>
        <v>0</v>
      </c>
      <c r="F46" s="271">
        <f>IFERROR((E46*$B$50)/(1-(1+$B$50)^-$B46),0)</f>
        <v>0</v>
      </c>
      <c r="G46" s="17"/>
      <c r="H46" s="200"/>
      <c r="I46" s="110"/>
      <c r="J46" s="81">
        <f>H46*I46</f>
        <v>0</v>
      </c>
      <c r="K46" s="276">
        <f>IFERROR((J46*$B$50)/(1-(1+$B$50)^-$B46),0)</f>
        <v>0</v>
      </c>
      <c r="L46" s="16"/>
    </row>
    <row r="47" spans="1:12" s="273" customFormat="1" ht="18.5">
      <c r="A47" s="15"/>
      <c r="B47" s="460"/>
      <c r="C47" s="201"/>
      <c r="D47" s="130"/>
      <c r="E47" s="46">
        <f>D47*C47</f>
        <v>0</v>
      </c>
      <c r="F47" s="271">
        <f>IFERROR((E47*$B$50)/(1-(1+$B$50)^-$B47),0)</f>
        <v>0</v>
      </c>
      <c r="G47" s="17"/>
      <c r="H47" s="200"/>
      <c r="I47" s="110"/>
      <c r="J47" s="81">
        <f>H47*I47</f>
        <v>0</v>
      </c>
      <c r="K47" s="276">
        <f>IFERROR((J47*$B$50)/(1-(1+$B$50)^-$B47),0)</f>
        <v>0</v>
      </c>
      <c r="L47" s="16"/>
    </row>
    <row r="48" spans="1:12" s="211" customFormat="1" ht="19" thickBot="1">
      <c r="A48" s="15"/>
      <c r="B48" s="460"/>
      <c r="C48" s="209"/>
      <c r="D48" s="113"/>
      <c r="E48" s="48">
        <f>D48*C48</f>
        <v>0</v>
      </c>
      <c r="F48" s="272">
        <f>IFERROR((E48*$B$50)/(1-(1+$B$50)^-$B48),0)</f>
        <v>0</v>
      </c>
      <c r="G48" s="41"/>
      <c r="H48" s="210"/>
      <c r="I48" s="115"/>
      <c r="J48" s="82">
        <f>H48*I48</f>
        <v>0</v>
      </c>
      <c r="K48" s="283">
        <f>IFERROR((J48*$B$50)/(1-(1+$B$50)^-$B48),0)</f>
        <v>0</v>
      </c>
      <c r="L48" s="30"/>
    </row>
    <row r="49" spans="1:12" s="211" customFormat="1" ht="18.5">
      <c r="C49" s="212"/>
      <c r="D49" s="213" t="s">
        <v>70</v>
      </c>
      <c r="E49" s="83">
        <f>SUM(E6:E48)</f>
        <v>0</v>
      </c>
      <c r="F49" s="83">
        <f>SUM(F6:F48)</f>
        <v>0</v>
      </c>
      <c r="H49" s="214"/>
      <c r="I49" s="156" t="s">
        <v>70</v>
      </c>
      <c r="J49" s="50">
        <f>SUM(J6:J48)</f>
        <v>0</v>
      </c>
      <c r="K49" s="50">
        <f>SUM(K6:K48)</f>
        <v>0</v>
      </c>
      <c r="L49" s="188"/>
    </row>
    <row r="50" spans="1:12">
      <c r="A50" s="127" t="s">
        <v>71</v>
      </c>
      <c r="B50" s="525">
        <v>0.08</v>
      </c>
    </row>
    <row r="51" spans="1:12" ht="15" thickBot="1"/>
    <row r="52" spans="1:12">
      <c r="A52" s="123" t="s">
        <v>72</v>
      </c>
      <c r="B52" s="215" t="s">
        <v>28</v>
      </c>
      <c r="C52" s="216" t="s">
        <v>73</v>
      </c>
    </row>
    <row r="53" spans="1:12">
      <c r="A53" s="124" t="s">
        <v>21</v>
      </c>
      <c r="B53" s="284">
        <f>SUM(F6:F13)</f>
        <v>0</v>
      </c>
      <c r="C53" s="285">
        <f>SUM(K6:K13)</f>
        <v>0</v>
      </c>
    </row>
    <row r="54" spans="1:12">
      <c r="A54" s="124" t="s">
        <v>22</v>
      </c>
      <c r="B54" s="284">
        <f>SUM(F15:F22)</f>
        <v>0</v>
      </c>
      <c r="C54" s="285">
        <f>SUM(K15:K22)</f>
        <v>0</v>
      </c>
    </row>
    <row r="55" spans="1:12">
      <c r="A55" s="124" t="s">
        <v>23</v>
      </c>
      <c r="B55" s="284">
        <f>SUM(F24:F27)</f>
        <v>0</v>
      </c>
      <c r="C55" s="285">
        <f>SUM(K24:K27)</f>
        <v>0</v>
      </c>
    </row>
    <row r="56" spans="1:12">
      <c r="A56" s="124" t="s">
        <v>24</v>
      </c>
      <c r="B56" s="284">
        <f>SUM(F29:F32)</f>
        <v>0</v>
      </c>
      <c r="C56" s="285">
        <f>SUM(K29:K32)</f>
        <v>0</v>
      </c>
    </row>
    <row r="57" spans="1:12">
      <c r="A57" s="125" t="s">
        <v>25</v>
      </c>
      <c r="B57" s="286">
        <f>SUM(F34:F36)</f>
        <v>0</v>
      </c>
      <c r="C57" s="287">
        <f>SUM(K34:K36)</f>
        <v>0</v>
      </c>
      <c r="G57" s="217"/>
    </row>
    <row r="58" spans="1:12">
      <c r="A58" s="125" t="s">
        <v>176</v>
      </c>
      <c r="B58" s="286">
        <f>SUM(F38:F42)</f>
        <v>0</v>
      </c>
      <c r="C58" s="287">
        <f>SUM(K38:K42)</f>
        <v>0</v>
      </c>
      <c r="G58" s="217"/>
    </row>
    <row r="59" spans="1:12" ht="15" thickBot="1">
      <c r="A59" s="126" t="s">
        <v>26</v>
      </c>
      <c r="B59" s="288">
        <f>SUM(F44:F48)</f>
        <v>0</v>
      </c>
      <c r="C59" s="289">
        <f>SUM(K44:K48)</f>
        <v>0</v>
      </c>
    </row>
    <row r="60" spans="1:12" ht="15.5">
      <c r="A60" s="218"/>
      <c r="B60" s="218"/>
    </row>
    <row r="63" spans="1:12" s="128" customFormat="1" ht="15.5">
      <c r="A63" s="218"/>
      <c r="B63" s="218"/>
      <c r="C63" s="116"/>
      <c r="D63" s="116"/>
      <c r="E63" s="129"/>
      <c r="F63" s="129"/>
      <c r="G63" s="127"/>
      <c r="H63" s="127"/>
      <c r="I63" s="127"/>
      <c r="J63" s="127"/>
      <c r="K63" s="127"/>
      <c r="L63" s="127"/>
    </row>
    <row r="64" spans="1:12" s="128" customFormat="1" ht="15.5">
      <c r="A64" s="218"/>
      <c r="B64" s="218"/>
      <c r="C64" s="116"/>
      <c r="D64" s="116"/>
      <c r="E64" s="129"/>
      <c r="F64" s="129"/>
      <c r="G64" s="127"/>
      <c r="H64" s="127"/>
      <c r="I64" s="127"/>
      <c r="J64" s="127"/>
      <c r="K64" s="127"/>
      <c r="L64" s="127"/>
    </row>
    <row r="66" spans="1:12" s="128" customFormat="1" ht="15.5">
      <c r="A66" s="218"/>
      <c r="B66" s="218"/>
      <c r="C66" s="116"/>
      <c r="D66" s="116"/>
      <c r="E66" s="129"/>
      <c r="F66" s="129"/>
      <c r="G66" s="127"/>
      <c r="H66" s="127"/>
      <c r="I66" s="127"/>
      <c r="J66" s="127"/>
      <c r="K66" s="127"/>
      <c r="L66" s="127"/>
    </row>
    <row r="67" spans="1:12" s="128" customFormat="1" ht="15.5">
      <c r="A67" s="218"/>
      <c r="B67" s="218"/>
      <c r="C67" s="116"/>
      <c r="D67" s="116"/>
      <c r="E67" s="129"/>
      <c r="F67" s="129"/>
      <c r="G67" s="127"/>
      <c r="H67" s="127"/>
      <c r="I67" s="127"/>
      <c r="J67" s="127"/>
      <c r="K67" s="127"/>
      <c r="L67" s="127"/>
    </row>
  </sheetData>
  <sheetProtection sheet="1" objects="1" scenarios="1"/>
  <mergeCells count="2">
    <mergeCell ref="C3:G3"/>
    <mergeCell ref="H3:L3"/>
  </mergeCells>
  <pageMargins left="0.7" right="0.7" top="0.75" bottom="0.75" header="0.3" footer="0.3"/>
  <pageSetup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M59"/>
  <sheetViews>
    <sheetView showRuler="0" zoomScale="85" zoomScaleNormal="115" zoomScaleSheetLayoutView="100" workbookViewId="0">
      <selection activeCell="E48" sqref="E48"/>
    </sheetView>
  </sheetViews>
  <sheetFormatPr baseColWidth="10" defaultColWidth="9.1796875" defaultRowHeight="14.5"/>
  <cols>
    <col min="1" max="1" width="41" style="162" customWidth="1"/>
    <col min="2" max="2" width="10.453125" style="162" customWidth="1"/>
    <col min="3" max="4" width="10.453125" style="163" customWidth="1"/>
    <col min="5" max="5" width="15.453125" style="163" customWidth="1"/>
    <col min="6" max="6" width="68.453125" style="158" customWidth="1"/>
    <col min="7" max="9" width="10.453125" style="162" customWidth="1"/>
    <col min="10" max="10" width="15.453125" style="162" customWidth="1"/>
    <col min="11" max="11" width="57" style="162" customWidth="1"/>
    <col min="12" max="16384" width="9.1796875" style="162"/>
  </cols>
  <sheetData>
    <row r="1" spans="1:13" s="127" customFormat="1">
      <c r="C1" s="128"/>
      <c r="D1" s="116"/>
      <c r="E1" s="116"/>
      <c r="F1" s="129"/>
      <c r="G1" s="129"/>
    </row>
    <row r="2" spans="1:13" ht="15" thickBot="1"/>
    <row r="3" spans="1:13" ht="18.5">
      <c r="A3" s="132" t="s">
        <v>11</v>
      </c>
      <c r="B3" s="554" t="s">
        <v>74</v>
      </c>
      <c r="C3" s="555"/>
      <c r="D3" s="555"/>
      <c r="E3" s="555"/>
      <c r="F3" s="556"/>
      <c r="G3" s="551" t="s">
        <v>75</v>
      </c>
      <c r="H3" s="552"/>
      <c r="I3" s="552"/>
      <c r="J3" s="552"/>
      <c r="K3" s="553"/>
    </row>
    <row r="4" spans="1:13" s="297" customFormat="1" ht="29.5" thickBot="1">
      <c r="A4" s="164" t="s">
        <v>76</v>
      </c>
      <c r="B4" s="165" t="s">
        <v>77</v>
      </c>
      <c r="C4" s="166" t="s">
        <v>78</v>
      </c>
      <c r="D4" s="166" t="s">
        <v>79</v>
      </c>
      <c r="E4" s="167" t="s">
        <v>80</v>
      </c>
      <c r="F4" s="168" t="s">
        <v>62</v>
      </c>
      <c r="G4" s="169" t="s">
        <v>77</v>
      </c>
      <c r="H4" s="170" t="s">
        <v>78</v>
      </c>
      <c r="I4" s="170" t="s">
        <v>79</v>
      </c>
      <c r="J4" s="171" t="s">
        <v>80</v>
      </c>
      <c r="K4" s="172" t="s">
        <v>62</v>
      </c>
      <c r="M4" s="298"/>
    </row>
    <row r="5" spans="1:13" s="297" customFormat="1">
      <c r="A5" s="173" t="s">
        <v>21</v>
      </c>
      <c r="B5" s="315"/>
      <c r="C5" s="523"/>
      <c r="D5" s="523"/>
      <c r="E5" s="174"/>
      <c r="F5" s="175"/>
      <c r="G5" s="316"/>
      <c r="H5" s="515"/>
      <c r="I5" s="515"/>
      <c r="J5" s="176"/>
      <c r="K5" s="177"/>
      <c r="M5" s="298"/>
    </row>
    <row r="6" spans="1:13">
      <c r="A6" s="17" t="s">
        <v>172</v>
      </c>
      <c r="B6" s="394"/>
      <c r="C6" s="512"/>
      <c r="D6" s="512"/>
      <c r="E6" s="46">
        <f>Maintenance!B52</f>
        <v>0</v>
      </c>
      <c r="F6" s="27"/>
      <c r="G6" s="109"/>
      <c r="H6" s="516"/>
      <c r="I6" s="516"/>
      <c r="J6" s="81">
        <f>(H6+I6)*G6</f>
        <v>0</v>
      </c>
      <c r="K6" s="25"/>
      <c r="L6" s="158"/>
      <c r="M6" s="248"/>
    </row>
    <row r="7" spans="1:13">
      <c r="A7" s="162" t="s">
        <v>81</v>
      </c>
      <c r="B7" s="178"/>
      <c r="C7" s="178"/>
      <c r="D7" s="178"/>
      <c r="E7" s="46">
        <f>(C7+D7)*B7</f>
        <v>0</v>
      </c>
      <c r="F7" s="23"/>
      <c r="G7" s="109"/>
      <c r="H7" s="516"/>
      <c r="I7" s="517"/>
      <c r="J7" s="81">
        <f>(H7+I7)*G7</f>
        <v>0</v>
      </c>
      <c r="K7" s="24"/>
      <c r="L7" s="158"/>
      <c r="M7" s="248"/>
    </row>
    <row r="8" spans="1:13">
      <c r="A8" s="26" t="s">
        <v>83</v>
      </c>
      <c r="B8" s="178"/>
      <c r="C8" s="178"/>
      <c r="D8" s="178"/>
      <c r="E8" s="46">
        <f>(C8+D8)*B8</f>
        <v>0</v>
      </c>
      <c r="F8" s="23"/>
      <c r="G8" s="109"/>
      <c r="H8" s="516"/>
      <c r="I8" s="517"/>
      <c r="J8" s="81">
        <f>(H8+I8)*G8</f>
        <v>0</v>
      </c>
      <c r="K8" s="24"/>
      <c r="L8" s="158"/>
      <c r="M8" s="248"/>
    </row>
    <row r="9" spans="1:13">
      <c r="A9" s="162" t="s">
        <v>82</v>
      </c>
      <c r="B9" s="178"/>
      <c r="C9" s="178"/>
      <c r="D9" s="178"/>
      <c r="E9" s="46">
        <f t="shared" ref="E9:E12" si="0">(C9+D9)*B9</f>
        <v>0</v>
      </c>
      <c r="F9" s="23"/>
      <c r="G9" s="109"/>
      <c r="H9" s="516"/>
      <c r="I9" s="517"/>
      <c r="J9" s="81">
        <f t="shared" ref="J9:J12" si="1">(H9+I9)*G9</f>
        <v>0</v>
      </c>
      <c r="K9" s="24"/>
      <c r="L9" s="158"/>
      <c r="M9" s="248"/>
    </row>
    <row r="10" spans="1:13">
      <c r="A10" s="17"/>
      <c r="B10" s="178"/>
      <c r="C10" s="178"/>
      <c r="D10" s="178"/>
      <c r="E10" s="46">
        <f t="shared" ref="E10" si="2">(C10+D10)*B10</f>
        <v>0</v>
      </c>
      <c r="F10" s="27"/>
      <c r="G10" s="109"/>
      <c r="H10" s="516"/>
      <c r="I10" s="516"/>
      <c r="J10" s="81">
        <f t="shared" ref="J10" si="3">(H10+I10)*G10</f>
        <v>0</v>
      </c>
      <c r="K10" s="25"/>
      <c r="L10" s="158"/>
      <c r="M10" s="248"/>
    </row>
    <row r="11" spans="1:13">
      <c r="A11" s="17"/>
      <c r="B11" s="178"/>
      <c r="C11" s="178"/>
      <c r="D11" s="178"/>
      <c r="E11" s="46">
        <f t="shared" si="0"/>
        <v>0</v>
      </c>
      <c r="F11" s="27"/>
      <c r="G11" s="109"/>
      <c r="H11" s="516"/>
      <c r="I11" s="516"/>
      <c r="J11" s="81">
        <f t="shared" si="1"/>
        <v>0</v>
      </c>
      <c r="K11" s="25"/>
      <c r="L11" s="158"/>
      <c r="M11" s="248"/>
    </row>
    <row r="12" spans="1:13">
      <c r="B12" s="178"/>
      <c r="C12" s="178"/>
      <c r="D12" s="178"/>
      <c r="E12" s="46">
        <f t="shared" si="0"/>
        <v>0</v>
      </c>
      <c r="F12" s="27"/>
      <c r="G12" s="109"/>
      <c r="H12" s="516"/>
      <c r="I12" s="516"/>
      <c r="J12" s="81">
        <f t="shared" si="1"/>
        <v>0</v>
      </c>
      <c r="K12" s="25"/>
      <c r="L12" s="158"/>
      <c r="M12" s="248"/>
    </row>
    <row r="13" spans="1:13" s="297" customFormat="1">
      <c r="A13" s="104" t="s">
        <v>22</v>
      </c>
      <c r="B13" s="317"/>
      <c r="C13" s="511"/>
      <c r="D13" s="511"/>
      <c r="E13" s="305"/>
      <c r="F13" s="180"/>
      <c r="G13" s="318"/>
      <c r="H13" s="518"/>
      <c r="I13" s="518"/>
      <c r="J13" s="308"/>
      <c r="K13" s="181"/>
      <c r="M13" s="298"/>
    </row>
    <row r="14" spans="1:13">
      <c r="A14" s="17" t="s">
        <v>172</v>
      </c>
      <c r="B14" s="394"/>
      <c r="C14" s="512"/>
      <c r="D14" s="512"/>
      <c r="E14" s="46">
        <f>Maintenance!B53</f>
        <v>0</v>
      </c>
      <c r="F14" s="27"/>
      <c r="G14" s="109"/>
      <c r="H14" s="516"/>
      <c r="I14" s="516"/>
      <c r="J14" s="81">
        <f>(H14+I14)*G14</f>
        <v>0</v>
      </c>
      <c r="K14" s="25"/>
      <c r="L14" s="158"/>
      <c r="M14" s="248"/>
    </row>
    <row r="15" spans="1:13">
      <c r="A15" s="162" t="s">
        <v>84</v>
      </c>
      <c r="B15" s="107"/>
      <c r="C15" s="510"/>
      <c r="D15" s="510"/>
      <c r="E15" s="46">
        <f t="shared" ref="E15:E19" si="4">(C15+D15)*B15</f>
        <v>0</v>
      </c>
      <c r="F15" s="27"/>
      <c r="G15" s="109"/>
      <c r="H15" s="516"/>
      <c r="I15" s="516"/>
      <c r="J15" s="81">
        <f t="shared" ref="J15:J22" si="5">(H15+I15)*G15</f>
        <v>0</v>
      </c>
      <c r="K15" s="25"/>
      <c r="L15" s="158"/>
      <c r="M15" s="248"/>
    </row>
    <row r="16" spans="1:13">
      <c r="A16" s="17" t="s">
        <v>140</v>
      </c>
      <c r="B16" s="107"/>
      <c r="C16" s="510"/>
      <c r="D16" s="510"/>
      <c r="E16" s="46">
        <f t="shared" ref="E16:E17" si="6">(C16+D16)*B16</f>
        <v>0</v>
      </c>
      <c r="F16" s="27"/>
      <c r="G16" s="109"/>
      <c r="H16" s="516"/>
      <c r="I16" s="516"/>
      <c r="J16" s="81">
        <f t="shared" ref="J16:J17" si="7">(H16+I16)*G16</f>
        <v>0</v>
      </c>
      <c r="K16" s="25"/>
      <c r="L16" s="158"/>
      <c r="M16" s="248"/>
    </row>
    <row r="17" spans="1:13">
      <c r="A17" s="17"/>
      <c r="B17" s="107"/>
      <c r="C17" s="510"/>
      <c r="D17" s="510"/>
      <c r="E17" s="46">
        <f t="shared" si="6"/>
        <v>0</v>
      </c>
      <c r="F17" s="27"/>
      <c r="G17" s="109"/>
      <c r="H17" s="516"/>
      <c r="I17" s="516"/>
      <c r="J17" s="81">
        <f t="shared" si="7"/>
        <v>0</v>
      </c>
      <c r="K17" s="25"/>
      <c r="L17" s="158"/>
      <c r="M17" s="248"/>
    </row>
    <row r="18" spans="1:13">
      <c r="A18" s="17"/>
      <c r="B18" s="107"/>
      <c r="C18" s="510"/>
      <c r="D18" s="510"/>
      <c r="E18" s="46">
        <f t="shared" si="4"/>
        <v>0</v>
      </c>
      <c r="F18" s="27"/>
      <c r="G18" s="109"/>
      <c r="H18" s="516"/>
      <c r="I18" s="516"/>
      <c r="J18" s="81">
        <f t="shared" si="5"/>
        <v>0</v>
      </c>
      <c r="K18" s="25"/>
      <c r="L18" s="158"/>
      <c r="M18" s="248"/>
    </row>
    <row r="19" spans="1:13">
      <c r="A19" s="17"/>
      <c r="B19" s="107"/>
      <c r="C19" s="510"/>
      <c r="D19" s="510"/>
      <c r="E19" s="46">
        <f t="shared" si="4"/>
        <v>0</v>
      </c>
      <c r="F19" s="27"/>
      <c r="G19" s="109"/>
      <c r="H19" s="516"/>
      <c r="I19" s="516"/>
      <c r="J19" s="81">
        <f t="shared" si="5"/>
        <v>0</v>
      </c>
      <c r="K19" s="25"/>
      <c r="L19" s="158"/>
      <c r="M19" s="248"/>
    </row>
    <row r="20" spans="1:13" s="297" customFormat="1">
      <c r="A20" s="104" t="s">
        <v>23</v>
      </c>
      <c r="B20" s="317"/>
      <c r="C20" s="511"/>
      <c r="D20" s="511"/>
      <c r="E20" s="305"/>
      <c r="F20" s="180"/>
      <c r="G20" s="318"/>
      <c r="H20" s="518"/>
      <c r="I20" s="518"/>
      <c r="J20" s="308"/>
      <c r="K20" s="181"/>
      <c r="M20" s="298"/>
    </row>
    <row r="21" spans="1:13">
      <c r="A21" s="17" t="s">
        <v>172</v>
      </c>
      <c r="B21" s="394"/>
      <c r="C21" s="512"/>
      <c r="D21" s="512"/>
      <c r="E21" s="46">
        <f>Maintenance!B54</f>
        <v>0</v>
      </c>
      <c r="F21" s="27"/>
      <c r="G21" s="109"/>
      <c r="H21" s="516"/>
      <c r="I21" s="516"/>
      <c r="J21" s="81">
        <f t="shared" si="5"/>
        <v>0</v>
      </c>
      <c r="K21" s="25"/>
      <c r="L21" s="158"/>
      <c r="M21" s="248"/>
    </row>
    <row r="22" spans="1:13">
      <c r="A22" s="17"/>
      <c r="B22" s="107"/>
      <c r="C22" s="510"/>
      <c r="D22" s="510"/>
      <c r="E22" s="46">
        <f t="shared" ref="E22" si="8">(C22+D22)*B22</f>
        <v>0</v>
      </c>
      <c r="F22" s="27"/>
      <c r="G22" s="109"/>
      <c r="H22" s="516"/>
      <c r="I22" s="516"/>
      <c r="J22" s="81">
        <f t="shared" si="5"/>
        <v>0</v>
      </c>
      <c r="K22" s="25"/>
      <c r="L22" s="158"/>
      <c r="M22" s="248"/>
    </row>
    <row r="23" spans="1:13">
      <c r="A23" s="17"/>
      <c r="B23" s="107"/>
      <c r="C23" s="510"/>
      <c r="D23" s="510"/>
      <c r="E23" s="46">
        <f t="shared" ref="E23:E24" si="9">(C23+D23)*B23</f>
        <v>0</v>
      </c>
      <c r="F23" s="27"/>
      <c r="G23" s="109"/>
      <c r="H23" s="516"/>
      <c r="I23" s="516"/>
      <c r="J23" s="81">
        <f t="shared" ref="J23:J24" si="10">(H23+I23)*G23</f>
        <v>0</v>
      </c>
      <c r="K23" s="25"/>
      <c r="L23" s="158"/>
      <c r="M23" s="248"/>
    </row>
    <row r="24" spans="1:13">
      <c r="A24" s="17"/>
      <c r="B24" s="107"/>
      <c r="C24" s="510"/>
      <c r="D24" s="510"/>
      <c r="E24" s="46">
        <f t="shared" si="9"/>
        <v>0</v>
      </c>
      <c r="F24" s="27"/>
      <c r="G24" s="109"/>
      <c r="H24" s="516"/>
      <c r="I24" s="516"/>
      <c r="J24" s="81">
        <f t="shared" si="10"/>
        <v>0</v>
      </c>
      <c r="K24" s="25"/>
      <c r="L24" s="158"/>
      <c r="M24" s="248"/>
    </row>
    <row r="25" spans="1:13" s="297" customFormat="1">
      <c r="A25" s="104" t="s">
        <v>24</v>
      </c>
      <c r="B25" s="317"/>
      <c r="C25" s="511"/>
      <c r="D25" s="511"/>
      <c r="E25" s="305"/>
      <c r="F25" s="180"/>
      <c r="G25" s="318"/>
      <c r="H25" s="518"/>
      <c r="I25" s="518"/>
      <c r="J25" s="308"/>
      <c r="K25" s="181"/>
      <c r="M25" s="298"/>
    </row>
    <row r="26" spans="1:13">
      <c r="A26" s="17" t="s">
        <v>187</v>
      </c>
      <c r="B26" s="394"/>
      <c r="C26" s="512"/>
      <c r="D26" s="512"/>
      <c r="E26" s="46">
        <f>Maintenance!B55</f>
        <v>0</v>
      </c>
      <c r="F26" s="27"/>
      <c r="G26" s="109"/>
      <c r="H26" s="516"/>
      <c r="I26" s="516"/>
      <c r="J26" s="81">
        <f t="shared" ref="J26" si="11">(H26+I26)*G26</f>
        <v>0</v>
      </c>
      <c r="K26" s="25"/>
      <c r="L26" s="158"/>
      <c r="M26" s="248"/>
    </row>
    <row r="27" spans="1:13">
      <c r="A27" s="17" t="s">
        <v>141</v>
      </c>
      <c r="B27" s="107"/>
      <c r="C27" s="510"/>
      <c r="D27" s="510"/>
      <c r="E27" s="46">
        <f t="shared" ref="E27:E30" si="12">(C27+D27)*B27</f>
        <v>0</v>
      </c>
      <c r="F27" s="27"/>
      <c r="G27" s="109"/>
      <c r="H27" s="516"/>
      <c r="I27" s="516"/>
      <c r="J27" s="81">
        <f t="shared" ref="J27:J30" si="13">(H27+I27)*G27</f>
        <v>0</v>
      </c>
      <c r="K27" s="25"/>
      <c r="L27" s="158"/>
      <c r="M27" s="248"/>
    </row>
    <row r="28" spans="1:13">
      <c r="A28" s="17"/>
      <c r="B28" s="107"/>
      <c r="C28" s="510"/>
      <c r="D28" s="510"/>
      <c r="E28" s="46">
        <f t="shared" si="12"/>
        <v>0</v>
      </c>
      <c r="F28" s="27"/>
      <c r="G28" s="109"/>
      <c r="H28" s="516"/>
      <c r="I28" s="516"/>
      <c r="J28" s="81">
        <f t="shared" si="13"/>
        <v>0</v>
      </c>
      <c r="K28" s="25"/>
      <c r="L28" s="158"/>
      <c r="M28" s="248"/>
    </row>
    <row r="29" spans="1:13">
      <c r="A29" s="17"/>
      <c r="B29" s="107"/>
      <c r="C29" s="510"/>
      <c r="D29" s="510"/>
      <c r="E29" s="46">
        <f t="shared" si="12"/>
        <v>0</v>
      </c>
      <c r="F29" s="27"/>
      <c r="G29" s="109"/>
      <c r="H29" s="516"/>
      <c r="I29" s="516"/>
      <c r="J29" s="81">
        <f t="shared" si="13"/>
        <v>0</v>
      </c>
      <c r="K29" s="25"/>
      <c r="L29" s="158"/>
      <c r="M29" s="248"/>
    </row>
    <row r="30" spans="1:13">
      <c r="A30" s="17"/>
      <c r="B30" s="107"/>
      <c r="C30" s="510"/>
      <c r="D30" s="510"/>
      <c r="E30" s="46">
        <f t="shared" si="12"/>
        <v>0</v>
      </c>
      <c r="F30" s="27"/>
      <c r="G30" s="109"/>
      <c r="H30" s="516"/>
      <c r="I30" s="516"/>
      <c r="J30" s="81">
        <f t="shared" si="13"/>
        <v>0</v>
      </c>
      <c r="K30" s="25"/>
      <c r="L30" s="158"/>
      <c r="M30" s="248"/>
    </row>
    <row r="31" spans="1:13">
      <c r="A31" s="4" t="s">
        <v>25</v>
      </c>
      <c r="B31" s="319"/>
      <c r="C31" s="291"/>
      <c r="D31" s="291"/>
      <c r="E31" s="306"/>
      <c r="F31" s="14"/>
      <c r="G31" s="320"/>
      <c r="H31" s="519"/>
      <c r="I31" s="519"/>
      <c r="J31" s="309"/>
      <c r="K31" s="6"/>
      <c r="L31" s="158"/>
      <c r="M31" s="248"/>
    </row>
    <row r="32" spans="1:13">
      <c r="A32" s="17" t="s">
        <v>172</v>
      </c>
      <c r="B32" s="394"/>
      <c r="C32" s="512"/>
      <c r="D32" s="512"/>
      <c r="E32" s="46">
        <f>Maintenance!B56</f>
        <v>0</v>
      </c>
      <c r="F32" s="27"/>
      <c r="G32" s="109"/>
      <c r="H32" s="516"/>
      <c r="I32" s="516"/>
      <c r="J32" s="81">
        <f t="shared" ref="J32" si="14">(H32+I32)*G32</f>
        <v>0</v>
      </c>
      <c r="K32" s="25"/>
      <c r="L32" s="158"/>
      <c r="M32" s="248"/>
    </row>
    <row r="33" spans="1:13">
      <c r="A33" s="17" t="s">
        <v>142</v>
      </c>
      <c r="B33" s="107"/>
      <c r="C33" s="510"/>
      <c r="D33" s="510"/>
      <c r="E33" s="46">
        <f>(C33+D33)*B33</f>
        <v>0</v>
      </c>
      <c r="F33" s="27"/>
      <c r="G33" s="109"/>
      <c r="H33" s="516"/>
      <c r="I33" s="516"/>
      <c r="J33" s="81">
        <f t="shared" ref="J33:J46" si="15">(H33+I33)*G33</f>
        <v>0</v>
      </c>
      <c r="K33" s="25"/>
      <c r="L33" s="158"/>
      <c r="M33" s="248"/>
    </row>
    <row r="34" spans="1:13">
      <c r="A34" s="162" t="s">
        <v>144</v>
      </c>
      <c r="B34" s="107"/>
      <c r="C34" s="510"/>
      <c r="D34" s="510"/>
      <c r="E34" s="46">
        <f t="shared" ref="E34:E36" si="16">(C34+D34)*B34</f>
        <v>0</v>
      </c>
      <c r="F34" s="27"/>
      <c r="G34" s="109"/>
      <c r="H34" s="516"/>
      <c r="I34" s="516"/>
      <c r="J34" s="81">
        <f t="shared" si="15"/>
        <v>0</v>
      </c>
      <c r="K34" s="25"/>
      <c r="L34" s="158"/>
      <c r="M34" s="248"/>
    </row>
    <row r="35" spans="1:13">
      <c r="A35" s="17" t="s">
        <v>143</v>
      </c>
      <c r="B35" s="107"/>
      <c r="C35" s="510"/>
      <c r="D35" s="510"/>
      <c r="E35" s="46">
        <f t="shared" si="16"/>
        <v>0</v>
      </c>
      <c r="F35" s="27"/>
      <c r="G35" s="109"/>
      <c r="H35" s="516"/>
      <c r="I35" s="516"/>
      <c r="J35" s="81">
        <f t="shared" si="15"/>
        <v>0</v>
      </c>
      <c r="K35" s="25"/>
      <c r="L35" s="158"/>
      <c r="M35" s="248"/>
    </row>
    <row r="36" spans="1:13">
      <c r="A36" s="17"/>
      <c r="B36" s="107"/>
      <c r="C36" s="510"/>
      <c r="D36" s="510"/>
      <c r="E36" s="46">
        <f t="shared" si="16"/>
        <v>0</v>
      </c>
      <c r="F36" s="27"/>
      <c r="G36" s="109"/>
      <c r="H36" s="516"/>
      <c r="I36" s="516"/>
      <c r="J36" s="81">
        <f t="shared" si="15"/>
        <v>0</v>
      </c>
      <c r="K36" s="25"/>
      <c r="L36" s="158"/>
      <c r="M36" s="248"/>
    </row>
    <row r="37" spans="1:13">
      <c r="A37" s="17"/>
      <c r="B37" s="107"/>
      <c r="C37" s="510"/>
      <c r="D37" s="510"/>
      <c r="E37" s="46">
        <f t="shared" ref="E37" si="17">(C37+D37)*B37</f>
        <v>0</v>
      </c>
      <c r="F37" s="27"/>
      <c r="G37" s="109"/>
      <c r="H37" s="516"/>
      <c r="I37" s="516"/>
      <c r="J37" s="81">
        <f t="shared" ref="J37" si="18">(H37+I37)*G37</f>
        <v>0</v>
      </c>
      <c r="K37" s="25"/>
      <c r="L37" s="158"/>
      <c r="M37" s="248"/>
    </row>
    <row r="38" spans="1:13">
      <c r="A38" s="203" t="s">
        <v>183</v>
      </c>
      <c r="B38" s="319"/>
      <c r="C38" s="291"/>
      <c r="D38" s="291"/>
      <c r="E38" s="79"/>
      <c r="F38" s="14"/>
      <c r="G38" s="320"/>
      <c r="H38" s="519"/>
      <c r="I38" s="519"/>
      <c r="J38" s="80"/>
      <c r="K38" s="6"/>
      <c r="L38" s="158"/>
      <c r="M38" s="248"/>
    </row>
    <row r="39" spans="1:13">
      <c r="A39" s="17" t="s">
        <v>172</v>
      </c>
      <c r="B39" s="394"/>
      <c r="C39" s="512"/>
      <c r="D39" s="512"/>
      <c r="E39" s="46">
        <f>Maintenance!B57</f>
        <v>0</v>
      </c>
      <c r="F39" s="27"/>
      <c r="G39" s="109"/>
      <c r="H39" s="516"/>
      <c r="I39" s="516"/>
      <c r="J39" s="81">
        <f>(H39+I39)*G39</f>
        <v>0</v>
      </c>
      <c r="K39" s="25"/>
      <c r="L39" s="158"/>
      <c r="M39" s="248"/>
    </row>
    <row r="40" spans="1:13">
      <c r="A40" s="17" t="s">
        <v>175</v>
      </c>
      <c r="B40" s="107"/>
      <c r="C40" s="510"/>
      <c r="D40" s="510"/>
      <c r="E40" s="46">
        <f>(C40+D40)*B40</f>
        <v>0</v>
      </c>
      <c r="F40" s="37"/>
      <c r="G40" s="111"/>
      <c r="H40" s="520"/>
      <c r="I40" s="520"/>
      <c r="J40" s="81">
        <f t="shared" ref="J40:J41" si="19">(H40+I40)*G40</f>
        <v>0</v>
      </c>
      <c r="K40" s="38"/>
      <c r="L40" s="158"/>
      <c r="M40" s="248"/>
    </row>
    <row r="41" spans="1:13">
      <c r="A41" s="17"/>
      <c r="B41" s="107"/>
      <c r="C41" s="513"/>
      <c r="D41" s="513"/>
      <c r="E41" s="46">
        <f>(C41+D41)*B41</f>
        <v>0</v>
      </c>
      <c r="F41" s="27"/>
      <c r="G41" s="111"/>
      <c r="H41" s="520"/>
      <c r="I41" s="516"/>
      <c r="J41" s="81">
        <f t="shared" si="19"/>
        <v>0</v>
      </c>
      <c r="K41" s="25"/>
      <c r="L41" s="158"/>
      <c r="M41" s="248"/>
    </row>
    <row r="42" spans="1:13">
      <c r="A42" s="17"/>
      <c r="B42" s="178"/>
      <c r="C42" s="510"/>
      <c r="D42" s="510"/>
      <c r="E42" s="463">
        <f>(C42+D42)*B42</f>
        <v>0</v>
      </c>
      <c r="F42" s="23"/>
      <c r="G42" s="109"/>
      <c r="H42" s="516"/>
      <c r="I42" s="517"/>
      <c r="J42" s="477">
        <f t="shared" si="15"/>
        <v>0</v>
      </c>
      <c r="K42" s="24"/>
      <c r="L42" s="158"/>
      <c r="M42" s="248"/>
    </row>
    <row r="43" spans="1:13" s="299" customFormat="1" ht="18.5">
      <c r="A43" s="4" t="s">
        <v>26</v>
      </c>
      <c r="B43" s="319"/>
      <c r="C43" s="291"/>
      <c r="D43" s="291"/>
      <c r="E43" s="79"/>
      <c r="F43" s="14"/>
      <c r="G43" s="320"/>
      <c r="H43" s="519"/>
      <c r="I43" s="519"/>
      <c r="J43" s="80"/>
      <c r="K43" s="6"/>
    </row>
    <row r="44" spans="1:13">
      <c r="A44" s="17" t="s">
        <v>172</v>
      </c>
      <c r="B44" s="394"/>
      <c r="C44" s="512"/>
      <c r="D44" s="512"/>
      <c r="E44" s="46">
        <f>Maintenance!B58</f>
        <v>0</v>
      </c>
      <c r="F44" s="27"/>
      <c r="G44" s="109"/>
      <c r="H44" s="516"/>
      <c r="I44" s="516"/>
      <c r="J44" s="81">
        <f t="shared" si="15"/>
        <v>0</v>
      </c>
      <c r="K44" s="25"/>
    </row>
    <row r="45" spans="1:13">
      <c r="A45" s="17"/>
      <c r="B45" s="107"/>
      <c r="C45" s="510"/>
      <c r="D45" s="510"/>
      <c r="E45" s="46">
        <f>(C45+D45)*B45</f>
        <v>0</v>
      </c>
      <c r="F45" s="37"/>
      <c r="G45" s="111"/>
      <c r="H45" s="520"/>
      <c r="I45" s="520"/>
      <c r="J45" s="81">
        <f t="shared" si="15"/>
        <v>0</v>
      </c>
      <c r="K45" s="38"/>
    </row>
    <row r="46" spans="1:13" ht="15" thickBot="1">
      <c r="A46" s="17"/>
      <c r="B46" s="184"/>
      <c r="C46" s="514"/>
      <c r="D46" s="514"/>
      <c r="E46" s="84">
        <f>(C46+D46)*B46</f>
        <v>0</v>
      </c>
      <c r="F46" s="36"/>
      <c r="G46" s="114"/>
      <c r="H46" s="521"/>
      <c r="I46" s="521"/>
      <c r="J46" s="82">
        <f t="shared" si="15"/>
        <v>0</v>
      </c>
      <c r="K46" s="28"/>
    </row>
    <row r="47" spans="1:13" ht="18.5">
      <c r="A47" s="185"/>
      <c r="B47" s="186"/>
      <c r="C47" s="186"/>
      <c r="D47" s="153" t="s">
        <v>70</v>
      </c>
      <c r="E47" s="307">
        <f>SUM(E6:E46)</f>
        <v>0</v>
      </c>
      <c r="F47" s="187"/>
      <c r="G47" s="188"/>
      <c r="H47" s="188"/>
      <c r="I47" s="156" t="s">
        <v>70</v>
      </c>
      <c r="J47" s="310">
        <f>SUM(J6:J46)</f>
        <v>0</v>
      </c>
      <c r="K47" s="189"/>
    </row>
    <row r="48" spans="1:13" ht="15" thickBot="1">
      <c r="A48" s="300"/>
      <c r="B48" s="300"/>
      <c r="C48" s="190"/>
      <c r="D48" s="190"/>
      <c r="E48" s="190"/>
      <c r="F48" s="191"/>
    </row>
    <row r="49" spans="1:6">
      <c r="A49" s="301" t="s">
        <v>85</v>
      </c>
      <c r="B49" s="506"/>
      <c r="C49" s="190"/>
      <c r="D49" s="190"/>
      <c r="E49" s="190"/>
      <c r="F49" s="191"/>
    </row>
    <row r="50" spans="1:6" ht="15" thickBot="1">
      <c r="A50" s="302" t="s">
        <v>86</v>
      </c>
      <c r="B50" s="538">
        <f>B49/8</f>
        <v>0</v>
      </c>
    </row>
    <row r="51" spans="1:6" ht="15" thickBot="1"/>
    <row r="52" spans="1:6">
      <c r="A52" s="123" t="s">
        <v>72</v>
      </c>
      <c r="B52" s="303" t="s">
        <v>28</v>
      </c>
      <c r="C52" s="304" t="s">
        <v>73</v>
      </c>
    </row>
    <row r="53" spans="1:6">
      <c r="A53" s="159" t="s">
        <v>21</v>
      </c>
      <c r="B53" s="311">
        <f>SUM(E6:E12)</f>
        <v>0</v>
      </c>
      <c r="C53" s="312">
        <f>SUM(J6:J12)</f>
        <v>0</v>
      </c>
    </row>
    <row r="54" spans="1:6">
      <c r="A54" s="159" t="s">
        <v>22</v>
      </c>
      <c r="B54" s="311">
        <f>SUM(E14:E19)</f>
        <v>0</v>
      </c>
      <c r="C54" s="312">
        <f>SUM(J14:J19)</f>
        <v>0</v>
      </c>
    </row>
    <row r="55" spans="1:6">
      <c r="A55" s="159" t="s">
        <v>23</v>
      </c>
      <c r="B55" s="311">
        <f>SUM(E21:E24)</f>
        <v>0</v>
      </c>
      <c r="C55" s="312">
        <f>SUM(J20:J24)</f>
        <v>0</v>
      </c>
    </row>
    <row r="56" spans="1:6">
      <c r="A56" s="159" t="s">
        <v>24</v>
      </c>
      <c r="B56" s="311">
        <f>SUM(E26:E30)</f>
        <v>0</v>
      </c>
      <c r="C56" s="312">
        <f>SUM(J26:J30)</f>
        <v>0</v>
      </c>
    </row>
    <row r="57" spans="1:6">
      <c r="A57" s="160" t="s">
        <v>25</v>
      </c>
      <c r="B57" s="311">
        <f>SUM(E32:E37)</f>
        <v>0</v>
      </c>
      <c r="C57" s="312">
        <f>SUM(J31:J37)</f>
        <v>0</v>
      </c>
    </row>
    <row r="58" spans="1:6">
      <c r="A58" s="160" t="s">
        <v>176</v>
      </c>
      <c r="B58" s="311">
        <f>SUM(E39:E42)</f>
        <v>0</v>
      </c>
      <c r="C58" s="312">
        <f>SUM(J38:J42)</f>
        <v>0</v>
      </c>
    </row>
    <row r="59" spans="1:6" ht="15" thickBot="1">
      <c r="A59" s="161" t="s">
        <v>26</v>
      </c>
      <c r="B59" s="313">
        <f>SUM(E44:E46)</f>
        <v>0</v>
      </c>
      <c r="C59" s="314">
        <f>SUM(J43:J46)</f>
        <v>0</v>
      </c>
    </row>
  </sheetData>
  <sheetProtection sheet="1" objects="1" scenarios="1"/>
  <mergeCells count="2">
    <mergeCell ref="B3:F3"/>
    <mergeCell ref="G3:K3"/>
  </mergeCells>
  <pageMargins left="0.7" right="0.7" top="0.75" bottom="0.75" header="0.3" footer="0.3"/>
  <pageSetup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FA04-DFAE-42EA-8AB3-BDC5DF5D838F}">
  <dimension ref="A2:K58"/>
  <sheetViews>
    <sheetView zoomScale="120" zoomScaleNormal="120" workbookViewId="0">
      <selection activeCell="B7" sqref="B7"/>
    </sheetView>
  </sheetViews>
  <sheetFormatPr baseColWidth="10" defaultColWidth="8.81640625" defaultRowHeight="14.5"/>
  <cols>
    <col min="1" max="1" width="30.54296875" customWidth="1"/>
    <col min="2" max="2" width="14.26953125" customWidth="1"/>
    <col min="3" max="3" width="13.81640625" customWidth="1"/>
    <col min="4" max="4" width="14.453125" customWidth="1"/>
    <col min="5" max="5" width="17" customWidth="1"/>
    <col min="6" max="6" width="13" customWidth="1"/>
    <col min="7" max="7" width="15.81640625" customWidth="1"/>
    <col min="8" max="8" width="79.1796875" bestFit="1" customWidth="1"/>
  </cols>
  <sheetData>
    <row r="2" spans="1:11" ht="15.5" customHeight="1" thickBot="1">
      <c r="A2" s="420"/>
      <c r="B2" s="421"/>
      <c r="C2" s="421"/>
      <c r="D2" s="422"/>
      <c r="E2" s="423"/>
      <c r="F2" s="424"/>
      <c r="G2" s="422"/>
      <c r="H2" s="423"/>
    </row>
    <row r="3" spans="1:11" s="8" customFormat="1" ht="23.5" customHeight="1">
      <c r="A3" s="94"/>
      <c r="B3" s="557" t="s">
        <v>173</v>
      </c>
      <c r="C3" s="558"/>
      <c r="D3" s="558"/>
      <c r="E3" s="559"/>
      <c r="F3" s="560" t="s">
        <v>169</v>
      </c>
      <c r="G3" s="561"/>
      <c r="H3" s="562" t="s">
        <v>62</v>
      </c>
    </row>
    <row r="4" spans="1:11" s="2" customFormat="1" ht="14.5" customHeight="1">
      <c r="A4" s="565" t="s">
        <v>170</v>
      </c>
      <c r="B4" s="567" t="s">
        <v>164</v>
      </c>
      <c r="C4" s="569" t="s">
        <v>165</v>
      </c>
      <c r="D4" s="569" t="s">
        <v>171</v>
      </c>
      <c r="E4" s="571" t="s">
        <v>166</v>
      </c>
      <c r="F4" s="567" t="s">
        <v>167</v>
      </c>
      <c r="G4" s="571" t="s">
        <v>80</v>
      </c>
      <c r="H4" s="563"/>
    </row>
    <row r="5" spans="1:11" s="2" customFormat="1" ht="18.5">
      <c r="A5" s="566"/>
      <c r="B5" s="568"/>
      <c r="C5" s="570"/>
      <c r="D5" s="570"/>
      <c r="E5" s="572"/>
      <c r="F5" s="568"/>
      <c r="G5" s="572"/>
      <c r="H5" s="564"/>
    </row>
    <row r="6" spans="1:11" s="2" customFormat="1" ht="18.5">
      <c r="A6" s="425" t="s">
        <v>21</v>
      </c>
      <c r="B6" s="426"/>
      <c r="C6" s="427"/>
      <c r="D6" s="427"/>
      <c r="E6" s="428"/>
      <c r="F6" s="426"/>
      <c r="G6" s="428"/>
      <c r="H6" s="429"/>
      <c r="K6" s="405"/>
    </row>
    <row r="7" spans="1:11" s="2" customFormat="1" ht="18.5">
      <c r="A7" s="21" t="s">
        <v>63</v>
      </c>
      <c r="B7" s="445"/>
      <c r="C7" s="446"/>
      <c r="D7" s="494">
        <f>365-(B7*C7)</f>
        <v>365</v>
      </c>
      <c r="E7" s="495">
        <f t="shared" ref="E7:E14" si="0">D7/365</f>
        <v>1</v>
      </c>
      <c r="F7" s="447"/>
      <c r="G7" s="461">
        <f>F7*B7</f>
        <v>0</v>
      </c>
      <c r="H7" s="430"/>
      <c r="K7" s="405"/>
    </row>
    <row r="8" spans="1:11" s="2" customFormat="1" ht="18.5">
      <c r="A8" s="21" t="s">
        <v>64</v>
      </c>
      <c r="B8" s="447"/>
      <c r="C8" s="446"/>
      <c r="D8" s="494">
        <f t="shared" ref="D8:D10" si="1">365-(B8*C8)</f>
        <v>365</v>
      </c>
      <c r="E8" s="495">
        <f t="shared" si="0"/>
        <v>1</v>
      </c>
      <c r="F8" s="447"/>
      <c r="G8" s="461">
        <f>F8*B8</f>
        <v>0</v>
      </c>
      <c r="H8" s="430"/>
      <c r="K8" s="405"/>
    </row>
    <row r="9" spans="1:11" s="2" customFormat="1" ht="18.5">
      <c r="A9" s="21" t="s">
        <v>65</v>
      </c>
      <c r="B9" s="448"/>
      <c r="C9" s="449"/>
      <c r="D9" s="494">
        <f t="shared" si="1"/>
        <v>365</v>
      </c>
      <c r="E9" s="495">
        <f t="shared" si="0"/>
        <v>1</v>
      </c>
      <c r="F9" s="448"/>
      <c r="G9" s="461">
        <f t="shared" ref="G9:G10" si="2">F9*B9</f>
        <v>0</v>
      </c>
      <c r="H9" s="431"/>
      <c r="K9" s="405"/>
    </row>
    <row r="10" spans="1:11" s="2" customFormat="1" ht="18.5">
      <c r="A10" s="21" t="s">
        <v>66</v>
      </c>
      <c r="B10" s="447"/>
      <c r="C10" s="446"/>
      <c r="D10" s="494">
        <f t="shared" si="1"/>
        <v>365</v>
      </c>
      <c r="E10" s="495">
        <f t="shared" si="0"/>
        <v>1</v>
      </c>
      <c r="F10" s="447"/>
      <c r="G10" s="461">
        <f t="shared" si="2"/>
        <v>0</v>
      </c>
      <c r="H10" s="430"/>
      <c r="K10" s="405"/>
    </row>
    <row r="11" spans="1:11" s="2" customFormat="1" ht="18.5">
      <c r="A11" s="21" t="s">
        <v>152</v>
      </c>
      <c r="B11" s="447"/>
      <c r="C11" s="446"/>
      <c r="D11" s="494">
        <f t="shared" ref="D11:D14" si="3">365-(B11*C11)</f>
        <v>365</v>
      </c>
      <c r="E11" s="495">
        <f t="shared" si="0"/>
        <v>1</v>
      </c>
      <c r="F11" s="447"/>
      <c r="G11" s="461">
        <f>F11*B11</f>
        <v>0</v>
      </c>
      <c r="H11" s="430"/>
      <c r="K11" s="405"/>
    </row>
    <row r="12" spans="1:11" s="2" customFormat="1" ht="18.5">
      <c r="A12" s="531"/>
      <c r="B12" s="448"/>
      <c r="C12" s="449"/>
      <c r="D12" s="494">
        <f t="shared" ref="D12" si="4">365-(B12*C12)</f>
        <v>365</v>
      </c>
      <c r="E12" s="495">
        <f t="shared" si="0"/>
        <v>1</v>
      </c>
      <c r="F12" s="448"/>
      <c r="G12" s="461">
        <f t="shared" ref="G12" si="5">F12*B12</f>
        <v>0</v>
      </c>
      <c r="H12" s="431"/>
      <c r="K12" s="405"/>
    </row>
    <row r="13" spans="1:11" s="2" customFormat="1" ht="18.5">
      <c r="A13" s="531"/>
      <c r="B13" s="448"/>
      <c r="C13" s="449"/>
      <c r="D13" s="494">
        <f t="shared" si="3"/>
        <v>365</v>
      </c>
      <c r="E13" s="495">
        <f t="shared" si="0"/>
        <v>1</v>
      </c>
      <c r="F13" s="448"/>
      <c r="G13" s="461">
        <f t="shared" ref="G13:G14" si="6">F13*B13</f>
        <v>0</v>
      </c>
      <c r="H13" s="431"/>
      <c r="K13" s="405"/>
    </row>
    <row r="14" spans="1:11" s="2" customFormat="1" ht="18.5">
      <c r="A14" s="532"/>
      <c r="B14" s="447"/>
      <c r="C14" s="446"/>
      <c r="D14" s="494">
        <f t="shared" si="3"/>
        <v>365</v>
      </c>
      <c r="E14" s="495">
        <f t="shared" si="0"/>
        <v>1</v>
      </c>
      <c r="F14" s="447"/>
      <c r="G14" s="461">
        <f t="shared" si="6"/>
        <v>0</v>
      </c>
      <c r="H14" s="430"/>
      <c r="K14" s="405"/>
    </row>
    <row r="15" spans="1:11" s="2" customFormat="1" ht="18.5">
      <c r="A15" s="533" t="s">
        <v>22</v>
      </c>
      <c r="B15" s="497"/>
      <c r="C15" s="498"/>
      <c r="D15" s="427"/>
      <c r="E15" s="496"/>
      <c r="F15" s="497"/>
      <c r="G15" s="428"/>
      <c r="H15" s="429"/>
    </row>
    <row r="16" spans="1:11" s="2" customFormat="1" ht="18.5" customHeight="1">
      <c r="A16" s="21" t="s">
        <v>67</v>
      </c>
      <c r="B16" s="448"/>
      <c r="C16" s="449"/>
      <c r="D16" s="494">
        <f t="shared" ref="D16:D21" si="7">365-(B16*C16)</f>
        <v>365</v>
      </c>
      <c r="E16" s="495">
        <f t="shared" ref="E16:E23" si="8">D16/365</f>
        <v>1</v>
      </c>
      <c r="F16" s="448"/>
      <c r="G16" s="461">
        <f>F16*B16</f>
        <v>0</v>
      </c>
      <c r="H16" s="431"/>
    </row>
    <row r="17" spans="1:8" s="2" customFormat="1" ht="18.5">
      <c r="A17" s="15" t="s">
        <v>138</v>
      </c>
      <c r="B17" s="447"/>
      <c r="C17" s="446"/>
      <c r="D17" s="494">
        <f t="shared" ref="D17:D18" si="9">365-(B17*C17)</f>
        <v>365</v>
      </c>
      <c r="E17" s="495">
        <f t="shared" si="8"/>
        <v>1</v>
      </c>
      <c r="F17" s="447"/>
      <c r="G17" s="461">
        <f t="shared" ref="G17:G18" si="10">F17*B17</f>
        <v>0</v>
      </c>
      <c r="H17" s="430"/>
    </row>
    <row r="18" spans="1:8" s="2" customFormat="1" ht="18.5">
      <c r="A18" s="15" t="s">
        <v>139</v>
      </c>
      <c r="B18" s="447"/>
      <c r="C18" s="446"/>
      <c r="D18" s="494">
        <f t="shared" si="9"/>
        <v>365</v>
      </c>
      <c r="E18" s="495">
        <f t="shared" si="8"/>
        <v>1</v>
      </c>
      <c r="F18" s="447"/>
      <c r="G18" s="461">
        <f t="shared" si="10"/>
        <v>0</v>
      </c>
      <c r="H18" s="430"/>
    </row>
    <row r="19" spans="1:8" s="2" customFormat="1" ht="18.5">
      <c r="A19" s="21" t="s">
        <v>135</v>
      </c>
      <c r="B19" s="447"/>
      <c r="C19" s="446"/>
      <c r="D19" s="494">
        <f t="shared" si="7"/>
        <v>365</v>
      </c>
      <c r="E19" s="495">
        <f t="shared" si="8"/>
        <v>1</v>
      </c>
      <c r="F19" s="447"/>
      <c r="G19" s="461">
        <f t="shared" ref="G19:G47" si="11">F19*B19</f>
        <v>0</v>
      </c>
      <c r="H19" s="430"/>
    </row>
    <row r="20" spans="1:8" s="2" customFormat="1" ht="18.5">
      <c r="A20" s="15" t="s">
        <v>68</v>
      </c>
      <c r="B20" s="447"/>
      <c r="C20" s="446"/>
      <c r="D20" s="494">
        <f t="shared" si="7"/>
        <v>365</v>
      </c>
      <c r="E20" s="495">
        <f t="shared" si="8"/>
        <v>1</v>
      </c>
      <c r="F20" s="447"/>
      <c r="G20" s="461">
        <f t="shared" si="11"/>
        <v>0</v>
      </c>
      <c r="H20" s="430"/>
    </row>
    <row r="21" spans="1:8" s="2" customFormat="1" ht="18.5">
      <c r="A21" s="15"/>
      <c r="B21" s="447"/>
      <c r="C21" s="446"/>
      <c r="D21" s="494">
        <f t="shared" si="7"/>
        <v>365</v>
      </c>
      <c r="E21" s="495">
        <f t="shared" si="8"/>
        <v>1</v>
      </c>
      <c r="F21" s="447"/>
      <c r="G21" s="461">
        <f t="shared" si="11"/>
        <v>0</v>
      </c>
      <c r="H21" s="430"/>
    </row>
    <row r="22" spans="1:8" s="2" customFormat="1" ht="18.5">
      <c r="A22" s="21"/>
      <c r="B22" s="447"/>
      <c r="C22" s="446"/>
      <c r="D22" s="494">
        <f t="shared" ref="D22:D23" si="12">365-(B22*C22)</f>
        <v>365</v>
      </c>
      <c r="E22" s="495">
        <f t="shared" si="8"/>
        <v>1</v>
      </c>
      <c r="F22" s="447"/>
      <c r="G22" s="461">
        <f t="shared" ref="G22:G23" si="13">F22*B22</f>
        <v>0</v>
      </c>
      <c r="H22" s="430"/>
    </row>
    <row r="23" spans="1:8" s="2" customFormat="1" ht="18.5">
      <c r="A23" s="15"/>
      <c r="B23" s="447"/>
      <c r="C23" s="446"/>
      <c r="D23" s="494">
        <f t="shared" si="12"/>
        <v>365</v>
      </c>
      <c r="E23" s="495">
        <f t="shared" si="8"/>
        <v>1</v>
      </c>
      <c r="F23" s="447"/>
      <c r="G23" s="461">
        <f t="shared" si="13"/>
        <v>0</v>
      </c>
      <c r="H23" s="430"/>
    </row>
    <row r="24" spans="1:8" s="2" customFormat="1" ht="18.5">
      <c r="A24" s="502" t="s">
        <v>23</v>
      </c>
      <c r="B24" s="497"/>
      <c r="C24" s="498"/>
      <c r="D24" s="427"/>
      <c r="E24" s="496"/>
      <c r="F24" s="497"/>
      <c r="G24" s="428"/>
      <c r="H24" s="429"/>
    </row>
    <row r="25" spans="1:8" s="2" customFormat="1" ht="18.5">
      <c r="A25" s="15" t="s">
        <v>134</v>
      </c>
      <c r="B25" s="448"/>
      <c r="C25" s="449"/>
      <c r="D25" s="494">
        <f t="shared" ref="D25:D28" si="14">365-(B25*C25)</f>
        <v>365</v>
      </c>
      <c r="E25" s="495">
        <f>D25/365</f>
        <v>1</v>
      </c>
      <c r="F25" s="448"/>
      <c r="G25" s="461">
        <f t="shared" si="11"/>
        <v>0</v>
      </c>
      <c r="H25" s="430"/>
    </row>
    <row r="26" spans="1:8" s="2" customFormat="1" ht="18.5">
      <c r="A26" s="531"/>
      <c r="B26" s="448"/>
      <c r="C26" s="449"/>
      <c r="D26" s="494">
        <f t="shared" si="14"/>
        <v>365</v>
      </c>
      <c r="E26" s="495">
        <f>D26/365</f>
        <v>1</v>
      </c>
      <c r="F26" s="448"/>
      <c r="G26" s="461">
        <f t="shared" si="11"/>
        <v>0</v>
      </c>
      <c r="H26" s="430"/>
    </row>
    <row r="27" spans="1:8" s="2" customFormat="1" ht="18.5">
      <c r="A27" s="531"/>
      <c r="B27" s="448"/>
      <c r="C27" s="449"/>
      <c r="D27" s="494">
        <f t="shared" ref="D27" si="15">365-(B27*C27)</f>
        <v>365</v>
      </c>
      <c r="E27" s="495">
        <f>D27/365</f>
        <v>1</v>
      </c>
      <c r="F27" s="448"/>
      <c r="G27" s="461">
        <f t="shared" ref="G27" si="16">F27*B27</f>
        <v>0</v>
      </c>
      <c r="H27" s="430"/>
    </row>
    <row r="28" spans="1:8" s="2" customFormat="1" ht="18.5">
      <c r="A28" s="531"/>
      <c r="B28" s="448"/>
      <c r="C28" s="449"/>
      <c r="D28" s="494">
        <f t="shared" si="14"/>
        <v>365</v>
      </c>
      <c r="E28" s="495">
        <f>D28/365</f>
        <v>1</v>
      </c>
      <c r="F28" s="448"/>
      <c r="G28" s="461">
        <f t="shared" si="11"/>
        <v>0</v>
      </c>
      <c r="H28" s="430"/>
    </row>
    <row r="29" spans="1:8" ht="18.5" customHeight="1">
      <c r="A29" s="534" t="s">
        <v>24</v>
      </c>
      <c r="B29" s="499"/>
      <c r="C29" s="500"/>
      <c r="D29" s="433"/>
      <c r="E29" s="434"/>
      <c r="F29" s="499"/>
      <c r="G29" s="434"/>
      <c r="H29" s="433"/>
    </row>
    <row r="30" spans="1:8" s="2" customFormat="1" ht="18.5">
      <c r="A30" s="15" t="s">
        <v>136</v>
      </c>
      <c r="B30" s="448"/>
      <c r="C30" s="449"/>
      <c r="D30" s="494">
        <f t="shared" ref="D30:D33" si="17">365-(B30*C30)</f>
        <v>365</v>
      </c>
      <c r="E30" s="495">
        <f>D30/365</f>
        <v>1</v>
      </c>
      <c r="F30" s="448"/>
      <c r="G30" s="461">
        <f t="shared" si="11"/>
        <v>0</v>
      </c>
      <c r="H30" s="431"/>
    </row>
    <row r="31" spans="1:8" s="2" customFormat="1" ht="18.5">
      <c r="A31" s="531"/>
      <c r="B31" s="448"/>
      <c r="C31" s="449"/>
      <c r="D31" s="494">
        <f t="shared" ref="D31" si="18">365-(B31*C31)</f>
        <v>365</v>
      </c>
      <c r="E31" s="495">
        <f>D31/365</f>
        <v>1</v>
      </c>
      <c r="F31" s="448"/>
      <c r="G31" s="461">
        <f t="shared" ref="G31" si="19">F31*B31</f>
        <v>0</v>
      </c>
      <c r="H31" s="431"/>
    </row>
    <row r="32" spans="1:8" s="2" customFormat="1" ht="18.5">
      <c r="A32" s="531"/>
      <c r="B32" s="448"/>
      <c r="C32" s="449"/>
      <c r="D32" s="494">
        <f t="shared" si="17"/>
        <v>365</v>
      </c>
      <c r="E32" s="495">
        <f>D32/365</f>
        <v>1</v>
      </c>
      <c r="F32" s="448"/>
      <c r="G32" s="461">
        <f t="shared" si="11"/>
        <v>0</v>
      </c>
      <c r="H32" s="431"/>
    </row>
    <row r="33" spans="1:8" s="2" customFormat="1" ht="18.5">
      <c r="A33" s="531"/>
      <c r="B33" s="448"/>
      <c r="C33" s="449"/>
      <c r="D33" s="494">
        <f t="shared" si="17"/>
        <v>365</v>
      </c>
      <c r="E33" s="495">
        <f>D33/365</f>
        <v>1</v>
      </c>
      <c r="F33" s="448"/>
      <c r="G33" s="461">
        <f t="shared" si="11"/>
        <v>0</v>
      </c>
      <c r="H33" s="431"/>
    </row>
    <row r="34" spans="1:8">
      <c r="A34" s="502" t="s">
        <v>25</v>
      </c>
      <c r="B34" s="501"/>
      <c r="C34" s="502"/>
      <c r="D34" s="432"/>
      <c r="E34" s="451"/>
      <c r="F34" s="501"/>
      <c r="G34" s="435"/>
      <c r="H34" s="432"/>
    </row>
    <row r="35" spans="1:8" s="2" customFormat="1" ht="18.5">
      <c r="A35" s="531"/>
      <c r="B35" s="447"/>
      <c r="C35" s="446"/>
      <c r="D35" s="494">
        <f>365-(B35*C35)</f>
        <v>365</v>
      </c>
      <c r="E35" s="495">
        <f>D35/365</f>
        <v>1</v>
      </c>
      <c r="F35" s="447"/>
      <c r="G35" s="461">
        <f>F35*B35</f>
        <v>0</v>
      </c>
      <c r="H35" s="430"/>
    </row>
    <row r="36" spans="1:8" s="2" customFormat="1" ht="18.5">
      <c r="A36" s="531"/>
      <c r="B36" s="447"/>
      <c r="C36" s="446"/>
      <c r="D36" s="494">
        <f>365-(B36*C36)</f>
        <v>365</v>
      </c>
      <c r="E36" s="495">
        <f>D36/365</f>
        <v>1</v>
      </c>
      <c r="F36" s="447"/>
      <c r="G36" s="461">
        <f t="shared" ref="G36" si="20">F36*B36</f>
        <v>0</v>
      </c>
      <c r="H36" s="430"/>
    </row>
    <row r="37" spans="1:8">
      <c r="A37" s="502" t="s">
        <v>183</v>
      </c>
      <c r="B37" s="501"/>
      <c r="C37" s="502"/>
      <c r="D37" s="432"/>
      <c r="E37" s="451"/>
      <c r="F37" s="501"/>
      <c r="G37" s="435"/>
      <c r="H37" s="432"/>
    </row>
    <row r="38" spans="1:8" ht="18.5">
      <c r="A38" s="531" t="s">
        <v>180</v>
      </c>
      <c r="B38" s="447"/>
      <c r="C38" s="446"/>
      <c r="D38" s="494">
        <f>365-(B38*C38)</f>
        <v>365</v>
      </c>
      <c r="E38" s="509">
        <f>D38/365</f>
        <v>1</v>
      </c>
      <c r="F38" s="447"/>
      <c r="G38" s="461">
        <f>F38*B38</f>
        <v>0</v>
      </c>
      <c r="H38" s="430"/>
    </row>
    <row r="39" spans="1:8" ht="18.5">
      <c r="A39" s="531"/>
      <c r="B39" s="472"/>
      <c r="C39" s="475"/>
      <c r="D39" s="494">
        <f>365-(B39*C39)</f>
        <v>365</v>
      </c>
      <c r="E39" s="509">
        <f>D39/365</f>
        <v>1</v>
      </c>
      <c r="F39" s="472"/>
      <c r="G39" s="461">
        <f>F39*B39</f>
        <v>0</v>
      </c>
      <c r="H39" s="431"/>
    </row>
    <row r="40" spans="1:8" ht="18.5">
      <c r="A40" s="531"/>
      <c r="B40" s="472"/>
      <c r="C40" s="449"/>
      <c r="D40" s="494">
        <f>365-(B40*C40)</f>
        <v>365</v>
      </c>
      <c r="E40" s="509">
        <f>D40/365</f>
        <v>1</v>
      </c>
      <c r="F40" s="472"/>
      <c r="G40" s="461">
        <f>F40*B40</f>
        <v>0</v>
      </c>
      <c r="H40" s="431"/>
    </row>
    <row r="41" spans="1:8" ht="18.5">
      <c r="A41" s="531"/>
      <c r="B41" s="472"/>
      <c r="C41" s="476"/>
      <c r="D41" s="494">
        <f>365-(B41*C41)</f>
        <v>365</v>
      </c>
      <c r="E41" s="509">
        <f>D41/365</f>
        <v>1</v>
      </c>
      <c r="F41" s="472"/>
      <c r="G41" s="461">
        <f>F41*B41</f>
        <v>0</v>
      </c>
      <c r="H41" s="431"/>
    </row>
    <row r="42" spans="1:8" ht="18.5">
      <c r="A42" s="531"/>
      <c r="B42" s="447"/>
      <c r="C42" s="446"/>
      <c r="D42" s="494">
        <f>365-(B42*C42)</f>
        <v>365</v>
      </c>
      <c r="E42" s="509">
        <f>D42/365</f>
        <v>1</v>
      </c>
      <c r="F42" s="447"/>
      <c r="G42" s="461">
        <f>F42*B42</f>
        <v>0</v>
      </c>
      <c r="H42" s="430"/>
    </row>
    <row r="43" spans="1:8">
      <c r="A43" s="502" t="s">
        <v>26</v>
      </c>
      <c r="B43" s="501"/>
      <c r="C43" s="502"/>
      <c r="D43" s="432"/>
      <c r="E43" s="451"/>
      <c r="F43" s="501"/>
      <c r="G43" s="435"/>
      <c r="H43" s="432"/>
    </row>
    <row r="44" spans="1:8" s="2" customFormat="1" ht="18.5">
      <c r="A44" s="531" t="s">
        <v>69</v>
      </c>
      <c r="B44" s="447"/>
      <c r="C44" s="446"/>
      <c r="D44" s="494">
        <f>365-(B44*C44)</f>
        <v>365</v>
      </c>
      <c r="E44" s="495">
        <f t="shared" ref="E44" si="21">D44/365</f>
        <v>1</v>
      </c>
      <c r="F44" s="447"/>
      <c r="G44" s="461">
        <f>F44*B44</f>
        <v>0</v>
      </c>
      <c r="H44" s="430"/>
    </row>
    <row r="45" spans="1:8" s="2" customFormat="1" ht="18.5">
      <c r="A45" s="531"/>
      <c r="B45" s="472"/>
      <c r="C45" s="449"/>
      <c r="D45" s="494">
        <f>365-(B45*C45)</f>
        <v>365</v>
      </c>
      <c r="E45" s="495">
        <f>D45/365</f>
        <v>1</v>
      </c>
      <c r="F45" s="472"/>
      <c r="G45" s="461">
        <f t="shared" ref="G45:G46" si="22">F45*B45</f>
        <v>0</v>
      </c>
      <c r="H45" s="431"/>
    </row>
    <row r="46" spans="1:8" s="2" customFormat="1" ht="18.5">
      <c r="A46" s="531"/>
      <c r="B46" s="448"/>
      <c r="C46" s="449"/>
      <c r="D46" s="494">
        <f>365-(B46*C46)</f>
        <v>365</v>
      </c>
      <c r="E46" s="495">
        <f>D46/365</f>
        <v>1</v>
      </c>
      <c r="F46" s="472"/>
      <c r="G46" s="461">
        <f t="shared" si="22"/>
        <v>0</v>
      </c>
      <c r="H46" s="431"/>
    </row>
    <row r="47" spans="1:8" s="2" customFormat="1" ht="19" thickBot="1">
      <c r="A47" s="531"/>
      <c r="B47" s="474"/>
      <c r="C47" s="473"/>
      <c r="D47" s="494">
        <f>365-(B47*C47)</f>
        <v>365</v>
      </c>
      <c r="E47" s="495">
        <f>D47/365</f>
        <v>1</v>
      </c>
      <c r="F47" s="450"/>
      <c r="G47" s="461">
        <f t="shared" si="11"/>
        <v>0</v>
      </c>
      <c r="H47" s="431"/>
    </row>
    <row r="48" spans="1:8" s="2" customFormat="1" ht="18.5">
      <c r="A48" s="436"/>
      <c r="B48" s="439"/>
      <c r="C48" s="440"/>
      <c r="D48" s="438"/>
      <c r="E48" s="441"/>
      <c r="F48" s="442" t="s">
        <v>168</v>
      </c>
      <c r="G48" s="443">
        <f>SUM(G7:G47)</f>
        <v>0</v>
      </c>
      <c r="H48" s="437"/>
    </row>
    <row r="50" spans="1:6" ht="15" thickBot="1"/>
    <row r="51" spans="1:6">
      <c r="A51" s="249" t="s">
        <v>72</v>
      </c>
      <c r="B51" s="452" t="s">
        <v>28</v>
      </c>
      <c r="F51" s="444"/>
    </row>
    <row r="52" spans="1:6">
      <c r="A52" s="453" t="s">
        <v>21</v>
      </c>
      <c r="B52" s="456">
        <f>SUM(G7:G14)</f>
        <v>0</v>
      </c>
    </row>
    <row r="53" spans="1:6">
      <c r="A53" s="453" t="s">
        <v>22</v>
      </c>
      <c r="B53" s="456">
        <f>SUM(G16:G23)</f>
        <v>0</v>
      </c>
    </row>
    <row r="54" spans="1:6">
      <c r="A54" s="453" t="s">
        <v>23</v>
      </c>
      <c r="B54" s="456">
        <f>SUM(G25:G28)</f>
        <v>0</v>
      </c>
      <c r="E54" s="493"/>
    </row>
    <row r="55" spans="1:6">
      <c r="A55" s="453" t="s">
        <v>24</v>
      </c>
      <c r="B55" s="456">
        <f>SUM(G30:G33)</f>
        <v>0</v>
      </c>
    </row>
    <row r="56" spans="1:6">
      <c r="A56" s="454" t="s">
        <v>25</v>
      </c>
      <c r="B56" s="456">
        <f>SUM(G35:G36)</f>
        <v>0</v>
      </c>
    </row>
    <row r="57" spans="1:6">
      <c r="A57" s="454" t="s">
        <v>176</v>
      </c>
      <c r="B57" s="456">
        <f>SUM(G38:G42)</f>
        <v>0</v>
      </c>
    </row>
    <row r="58" spans="1:6" ht="15" thickBot="1">
      <c r="A58" s="455" t="s">
        <v>26</v>
      </c>
      <c r="B58" s="457">
        <f>SUM(G44:G47)</f>
        <v>0</v>
      </c>
    </row>
  </sheetData>
  <sheetProtection sheet="1" objects="1" scenarios="1"/>
  <mergeCells count="10">
    <mergeCell ref="B3:E3"/>
    <mergeCell ref="F3:G3"/>
    <mergeCell ref="H3:H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I67"/>
  <sheetViews>
    <sheetView topLeftCell="A27" zoomScale="110" zoomScaleNormal="110" zoomScaleSheetLayoutView="70" workbookViewId="0">
      <selection activeCell="J6" sqref="J6"/>
    </sheetView>
  </sheetViews>
  <sheetFormatPr baseColWidth="10" defaultColWidth="8.81640625" defaultRowHeight="15.5"/>
  <cols>
    <col min="1" max="1" width="42.453125" style="131" customWidth="1"/>
    <col min="2" max="3" width="10.453125" style="131" customWidth="1"/>
    <col min="4" max="4" width="15.453125" style="131" customWidth="1"/>
    <col min="5" max="5" width="40.36328125" style="131" customWidth="1"/>
    <col min="6" max="7" width="10.453125" style="131" customWidth="1"/>
    <col min="8" max="8" width="15.453125" style="131" customWidth="1"/>
    <col min="9" max="9" width="29.1796875" style="131" bestFit="1" customWidth="1"/>
    <col min="10" max="16384" width="8.81640625" style="131"/>
  </cols>
  <sheetData>
    <row r="1" spans="1:9" s="127" customFormat="1" ht="14.5">
      <c r="B1" s="128"/>
      <c r="C1" s="116"/>
      <c r="D1" s="116"/>
      <c r="E1" s="129"/>
    </row>
    <row r="2" spans="1:9" ht="16" thickBot="1"/>
    <row r="3" spans="1:9" s="252" customFormat="1" ht="18.5">
      <c r="A3" s="132" t="s">
        <v>87</v>
      </c>
      <c r="B3" s="573" t="s">
        <v>74</v>
      </c>
      <c r="C3" s="574"/>
      <c r="D3" s="574"/>
      <c r="E3" s="575"/>
      <c r="F3" s="576" t="s">
        <v>75</v>
      </c>
      <c r="G3" s="576"/>
      <c r="H3" s="576"/>
      <c r="I3" s="577"/>
    </row>
    <row r="4" spans="1:9" s="321" customFormat="1" ht="29">
      <c r="A4" s="133" t="s">
        <v>76</v>
      </c>
      <c r="B4" s="96" t="s">
        <v>58</v>
      </c>
      <c r="C4" s="134" t="s">
        <v>59</v>
      </c>
      <c r="D4" s="135" t="s">
        <v>80</v>
      </c>
      <c r="E4" s="136" t="s">
        <v>62</v>
      </c>
      <c r="F4" s="137" t="s">
        <v>58</v>
      </c>
      <c r="G4" s="137" t="s">
        <v>59</v>
      </c>
      <c r="H4" s="138" t="s">
        <v>80</v>
      </c>
      <c r="I4" s="139" t="s">
        <v>62</v>
      </c>
    </row>
    <row r="5" spans="1:9" s="321" customFormat="1">
      <c r="A5" s="140" t="s">
        <v>21</v>
      </c>
      <c r="B5" s="330"/>
      <c r="C5" s="322"/>
      <c r="D5" s="322"/>
      <c r="E5" s="141"/>
      <c r="F5" s="323"/>
      <c r="G5" s="323"/>
      <c r="H5" s="323"/>
      <c r="I5" s="142"/>
    </row>
    <row r="6" spans="1:9" s="321" customFormat="1">
      <c r="A6" s="22" t="s">
        <v>89</v>
      </c>
      <c r="B6" s="96"/>
      <c r="C6" s="134"/>
      <c r="D6" s="46">
        <f>B6*C6</f>
        <v>0</v>
      </c>
      <c r="E6" s="136"/>
      <c r="F6" s="137"/>
      <c r="G6" s="137"/>
      <c r="H6" s="49">
        <f>F6*G6</f>
        <v>0</v>
      </c>
      <c r="I6" s="139"/>
    </row>
    <row r="7" spans="1:9" s="321" customFormat="1">
      <c r="A7" s="22" t="s">
        <v>88</v>
      </c>
      <c r="B7" s="96"/>
      <c r="C7" s="134"/>
      <c r="D7" s="46">
        <f>B7*C7</f>
        <v>0</v>
      </c>
      <c r="E7" s="136"/>
      <c r="F7" s="137"/>
      <c r="G7" s="137"/>
      <c r="H7" s="49">
        <f>F7*G7</f>
        <v>0</v>
      </c>
      <c r="I7" s="139"/>
    </row>
    <row r="8" spans="1:9" s="321" customFormat="1">
      <c r="B8" s="96"/>
      <c r="C8" s="134"/>
      <c r="D8" s="46">
        <f>B8*C8</f>
        <v>0</v>
      </c>
      <c r="E8" s="136"/>
      <c r="F8" s="137"/>
      <c r="G8" s="137"/>
      <c r="H8" s="49">
        <f>F8*G8</f>
        <v>0</v>
      </c>
      <c r="I8" s="139"/>
    </row>
    <row r="9" spans="1:9" s="321" customFormat="1">
      <c r="A9" s="395"/>
      <c r="B9" s="96"/>
      <c r="C9" s="134"/>
      <c r="D9" s="46">
        <f>B9*C9</f>
        <v>0</v>
      </c>
      <c r="E9" s="136"/>
      <c r="F9" s="137"/>
      <c r="G9" s="137"/>
      <c r="H9" s="49">
        <f>F9*G9</f>
        <v>0</v>
      </c>
      <c r="I9" s="139"/>
    </row>
    <row r="10" spans="1:9" s="321" customFormat="1">
      <c r="A10" s="22"/>
      <c r="B10" s="96"/>
      <c r="C10" s="134"/>
      <c r="D10" s="46">
        <f>B10*C10</f>
        <v>0</v>
      </c>
      <c r="E10" s="136"/>
      <c r="F10" s="137"/>
      <c r="G10" s="137"/>
      <c r="H10" s="49">
        <f>F10*G10</f>
        <v>0</v>
      </c>
      <c r="I10" s="139"/>
    </row>
    <row r="11" spans="1:9" s="321" customFormat="1">
      <c r="A11" s="140" t="s">
        <v>22</v>
      </c>
      <c r="B11" s="330"/>
      <c r="C11" s="322"/>
      <c r="D11" s="326"/>
      <c r="E11" s="141"/>
      <c r="F11" s="323"/>
      <c r="G11" s="323"/>
      <c r="H11" s="328"/>
      <c r="I11" s="142"/>
    </row>
    <row r="12" spans="1:9" s="321" customFormat="1">
      <c r="A12" s="143" t="s">
        <v>146</v>
      </c>
      <c r="B12" s="96"/>
      <c r="C12" s="134"/>
      <c r="D12" s="46">
        <f>B12*C12</f>
        <v>0</v>
      </c>
      <c r="E12" s="136"/>
      <c r="F12" s="137"/>
      <c r="G12" s="137"/>
      <c r="H12" s="49">
        <f>F12*G12</f>
        <v>0</v>
      </c>
      <c r="I12" s="139"/>
    </row>
    <row r="13" spans="1:9" s="321" customFormat="1">
      <c r="A13" s="143" t="s">
        <v>145</v>
      </c>
      <c r="B13" s="96"/>
      <c r="C13" s="134"/>
      <c r="D13" s="46">
        <f>B13*C13</f>
        <v>0</v>
      </c>
      <c r="E13" s="136"/>
      <c r="F13" s="137"/>
      <c r="G13" s="137"/>
      <c r="H13" s="49">
        <f>F13*G13</f>
        <v>0</v>
      </c>
      <c r="I13" s="139"/>
    </row>
    <row r="14" spans="1:9" s="321" customFormat="1">
      <c r="A14" s="143"/>
      <c r="B14" s="96"/>
      <c r="C14" s="134"/>
      <c r="D14" s="46">
        <f>B14*C14</f>
        <v>0</v>
      </c>
      <c r="E14" s="136"/>
      <c r="F14" s="137"/>
      <c r="G14" s="137"/>
      <c r="H14" s="49">
        <f>F14*G14</f>
        <v>0</v>
      </c>
      <c r="I14" s="139"/>
    </row>
    <row r="15" spans="1:9" s="321" customFormat="1">
      <c r="A15" s="143"/>
      <c r="B15" s="96"/>
      <c r="C15" s="134"/>
      <c r="D15" s="46">
        <f>B15*C15</f>
        <v>0</v>
      </c>
      <c r="E15" s="136"/>
      <c r="F15" s="137"/>
      <c r="G15" s="137"/>
      <c r="H15" s="49">
        <f>F15*G15</f>
        <v>0</v>
      </c>
      <c r="I15" s="139"/>
    </row>
    <row r="16" spans="1:9" s="321" customFormat="1" ht="15.5" customHeight="1">
      <c r="B16" s="96"/>
      <c r="C16" s="134"/>
      <c r="D16" s="46">
        <f>B16*C16</f>
        <v>0</v>
      </c>
      <c r="E16" s="136"/>
      <c r="F16" s="137"/>
      <c r="G16" s="137"/>
      <c r="H16" s="49">
        <f>F16*G16</f>
        <v>0</v>
      </c>
      <c r="I16" s="139"/>
    </row>
    <row r="17" spans="1:9" s="321" customFormat="1">
      <c r="A17" s="140" t="s">
        <v>23</v>
      </c>
      <c r="B17" s="330"/>
      <c r="C17" s="322"/>
      <c r="D17" s="326"/>
      <c r="E17" s="141"/>
      <c r="F17" s="323"/>
      <c r="G17" s="323"/>
      <c r="H17" s="328"/>
      <c r="I17" s="142"/>
    </row>
    <row r="18" spans="1:9" s="321" customFormat="1">
      <c r="A18" s="143" t="s">
        <v>90</v>
      </c>
      <c r="B18" s="144"/>
      <c r="C18" s="145"/>
      <c r="D18" s="47">
        <f t="shared" ref="D18:D24" si="0">B18*C18</f>
        <v>0</v>
      </c>
      <c r="E18" s="146"/>
      <c r="F18" s="147"/>
      <c r="G18" s="147"/>
      <c r="H18" s="47">
        <f t="shared" ref="H18:H24" si="1">F18*G18</f>
        <v>0</v>
      </c>
      <c r="I18" s="148"/>
    </row>
    <row r="19" spans="1:9" s="321" customFormat="1">
      <c r="A19" s="143" t="s">
        <v>148</v>
      </c>
      <c r="B19" s="144"/>
      <c r="C19" s="145"/>
      <c r="D19" s="47">
        <f t="shared" si="0"/>
        <v>0</v>
      </c>
      <c r="E19" s="146"/>
      <c r="F19" s="147"/>
      <c r="G19" s="147"/>
      <c r="H19" s="47">
        <f t="shared" si="1"/>
        <v>0</v>
      </c>
      <c r="I19" s="148"/>
    </row>
    <row r="20" spans="1:9" s="321" customFormat="1">
      <c r="A20" s="143" t="s">
        <v>91</v>
      </c>
      <c r="B20" s="144"/>
      <c r="C20" s="145"/>
      <c r="D20" s="47">
        <f t="shared" si="0"/>
        <v>0</v>
      </c>
      <c r="E20" s="146"/>
      <c r="F20" s="147"/>
      <c r="G20" s="147"/>
      <c r="H20" s="49">
        <f t="shared" si="1"/>
        <v>0</v>
      </c>
      <c r="I20" s="148"/>
    </row>
    <row r="21" spans="1:9" s="321" customFormat="1">
      <c r="A21" s="143" t="s">
        <v>147</v>
      </c>
      <c r="B21" s="144"/>
      <c r="C21" s="145"/>
      <c r="D21" s="47">
        <f t="shared" si="0"/>
        <v>0</v>
      </c>
      <c r="E21" s="146"/>
      <c r="F21" s="147"/>
      <c r="G21" s="147"/>
      <c r="H21" s="47">
        <f t="shared" si="1"/>
        <v>0</v>
      </c>
      <c r="I21" s="148"/>
    </row>
    <row r="22" spans="1:9" s="321" customFormat="1">
      <c r="B22" s="144"/>
      <c r="C22" s="145"/>
      <c r="D22" s="47">
        <f t="shared" si="0"/>
        <v>0</v>
      </c>
      <c r="E22" s="146"/>
      <c r="F22" s="147"/>
      <c r="G22" s="147"/>
      <c r="H22" s="49">
        <f t="shared" si="1"/>
        <v>0</v>
      </c>
      <c r="I22" s="148"/>
    </row>
    <row r="23" spans="1:9" s="321" customFormat="1">
      <c r="A23" s="396"/>
      <c r="B23" s="144"/>
      <c r="C23" s="145"/>
      <c r="D23" s="47">
        <f t="shared" si="0"/>
        <v>0</v>
      </c>
      <c r="E23" s="146"/>
      <c r="F23" s="147"/>
      <c r="G23" s="147"/>
      <c r="H23" s="49">
        <f t="shared" si="1"/>
        <v>0</v>
      </c>
      <c r="I23" s="148"/>
    </row>
    <row r="24" spans="1:9" s="321" customFormat="1">
      <c r="A24" s="396"/>
      <c r="B24" s="144"/>
      <c r="C24" s="145"/>
      <c r="D24" s="47">
        <f t="shared" si="0"/>
        <v>0</v>
      </c>
      <c r="E24" s="146"/>
      <c r="F24" s="147"/>
      <c r="G24" s="147"/>
      <c r="H24" s="49">
        <f t="shared" si="1"/>
        <v>0</v>
      </c>
      <c r="I24" s="148"/>
    </row>
    <row r="25" spans="1:9" s="321" customFormat="1">
      <c r="A25" s="140" t="s">
        <v>24</v>
      </c>
      <c r="B25" s="330"/>
      <c r="C25" s="322"/>
      <c r="D25" s="326"/>
      <c r="E25" s="141"/>
      <c r="F25" s="323"/>
      <c r="G25" s="323"/>
      <c r="H25" s="328"/>
      <c r="I25" s="142"/>
    </row>
    <row r="26" spans="1:9">
      <c r="A26" s="17" t="s">
        <v>92</v>
      </c>
      <c r="B26" s="149"/>
      <c r="C26" s="130"/>
      <c r="D26" s="46">
        <f t="shared" ref="D26:D31" si="2">B26*C26</f>
        <v>0</v>
      </c>
      <c r="E26" s="31"/>
      <c r="F26" s="110"/>
      <c r="G26" s="110"/>
      <c r="H26" s="49">
        <f>F26*G26</f>
        <v>0</v>
      </c>
      <c r="I26" s="16"/>
    </row>
    <row r="27" spans="1:9">
      <c r="A27" s="17" t="s">
        <v>93</v>
      </c>
      <c r="B27" s="149"/>
      <c r="C27" s="130"/>
      <c r="D27" s="46">
        <f t="shared" si="2"/>
        <v>0</v>
      </c>
      <c r="E27" s="31"/>
      <c r="F27" s="110"/>
      <c r="G27" s="110"/>
      <c r="H27" s="49">
        <f>F27*G27</f>
        <v>0</v>
      </c>
      <c r="I27" s="16"/>
    </row>
    <row r="28" spans="1:9">
      <c r="A28" s="17" t="s">
        <v>94</v>
      </c>
      <c r="B28" s="149"/>
      <c r="C28" s="130"/>
      <c r="D28" s="46">
        <f t="shared" si="2"/>
        <v>0</v>
      </c>
      <c r="E28" s="31"/>
      <c r="F28" s="110"/>
      <c r="G28" s="110"/>
      <c r="H28" s="49">
        <f t="shared" ref="H28:H29" si="3">F28*G28</f>
        <v>0</v>
      </c>
      <c r="I28" s="16"/>
    </row>
    <row r="29" spans="1:9">
      <c r="A29" s="17"/>
      <c r="B29" s="149"/>
      <c r="C29" s="130"/>
      <c r="D29" s="46">
        <f t="shared" si="2"/>
        <v>0</v>
      </c>
      <c r="E29" s="31"/>
      <c r="F29" s="110"/>
      <c r="G29" s="110"/>
      <c r="H29" s="49">
        <f t="shared" si="3"/>
        <v>0</v>
      </c>
      <c r="I29" s="16"/>
    </row>
    <row r="30" spans="1:9">
      <c r="A30" s="17"/>
      <c r="B30" s="149"/>
      <c r="C30" s="130"/>
      <c r="D30" s="46">
        <f t="shared" si="2"/>
        <v>0</v>
      </c>
      <c r="E30" s="31"/>
      <c r="F30" s="110"/>
      <c r="G30" s="110"/>
      <c r="H30" s="49">
        <f t="shared" ref="H30" si="4">F30*G30</f>
        <v>0</v>
      </c>
      <c r="I30" s="16"/>
    </row>
    <row r="31" spans="1:9">
      <c r="A31" s="17"/>
      <c r="B31" s="149"/>
      <c r="C31" s="130"/>
      <c r="D31" s="46">
        <f t="shared" si="2"/>
        <v>0</v>
      </c>
      <c r="E31" s="31"/>
      <c r="F31" s="110"/>
      <c r="G31" s="110"/>
      <c r="H31" s="49">
        <f t="shared" ref="H31" si="5">F31*G31</f>
        <v>0</v>
      </c>
      <c r="I31" s="16"/>
    </row>
    <row r="32" spans="1:9">
      <c r="A32" s="4" t="s">
        <v>25</v>
      </c>
      <c r="B32" s="11"/>
      <c r="C32" s="12"/>
      <c r="D32" s="327"/>
      <c r="E32" s="13"/>
      <c r="F32" s="293"/>
      <c r="G32" s="293"/>
      <c r="H32" s="329"/>
      <c r="I32" s="7"/>
    </row>
    <row r="33" spans="1:9">
      <c r="A33" s="17" t="s">
        <v>95</v>
      </c>
      <c r="B33" s="149"/>
      <c r="C33" s="130"/>
      <c r="D33" s="46">
        <f t="shared" ref="D33:D46" si="6">B33*C33</f>
        <v>0</v>
      </c>
      <c r="E33" s="31"/>
      <c r="F33" s="110"/>
      <c r="G33" s="110"/>
      <c r="H33" s="49">
        <f t="shared" ref="H33:H39" si="7">F33*G33</f>
        <v>0</v>
      </c>
      <c r="I33" s="16"/>
    </row>
    <row r="34" spans="1:9">
      <c r="A34" s="17" t="s">
        <v>96</v>
      </c>
      <c r="B34" s="149"/>
      <c r="C34" s="130"/>
      <c r="D34" s="46">
        <f t="shared" si="6"/>
        <v>0</v>
      </c>
      <c r="E34" s="31"/>
      <c r="F34" s="110"/>
      <c r="G34" s="110"/>
      <c r="H34" s="49">
        <f t="shared" si="7"/>
        <v>0</v>
      </c>
      <c r="I34" s="16"/>
    </row>
    <row r="35" spans="1:9">
      <c r="A35" s="158" t="s">
        <v>151</v>
      </c>
      <c r="B35" s="149"/>
      <c r="C35" s="130"/>
      <c r="D35" s="46">
        <f t="shared" si="6"/>
        <v>0</v>
      </c>
      <c r="E35" s="31"/>
      <c r="F35" s="110"/>
      <c r="G35" s="110"/>
      <c r="H35" s="49">
        <f>F35*G35</f>
        <v>0</v>
      </c>
      <c r="I35" s="16"/>
    </row>
    <row r="36" spans="1:9">
      <c r="A36" s="397" t="s">
        <v>150</v>
      </c>
      <c r="B36" s="149"/>
      <c r="C36" s="130"/>
      <c r="D36" s="46">
        <f t="shared" si="6"/>
        <v>0</v>
      </c>
      <c r="E36" s="31"/>
      <c r="F36" s="110"/>
      <c r="G36" s="110"/>
      <c r="H36" s="49">
        <f t="shared" ref="H36" si="8">F36*G36</f>
        <v>0</v>
      </c>
      <c r="I36" s="16"/>
    </row>
    <row r="37" spans="1:9">
      <c r="A37" s="17" t="s">
        <v>149</v>
      </c>
      <c r="B37" s="149"/>
      <c r="C37" s="130"/>
      <c r="D37" s="46">
        <f t="shared" si="6"/>
        <v>0</v>
      </c>
      <c r="E37" s="31"/>
      <c r="F37" s="110"/>
      <c r="G37" s="110"/>
      <c r="H37" s="49">
        <f>F37*G37</f>
        <v>0</v>
      </c>
      <c r="I37" s="16"/>
    </row>
    <row r="38" spans="1:9">
      <c r="A38" s="17"/>
      <c r="B38" s="149"/>
      <c r="C38" s="130"/>
      <c r="D38" s="46">
        <f t="shared" si="6"/>
        <v>0</v>
      </c>
      <c r="E38" s="31"/>
      <c r="F38" s="110"/>
      <c r="G38" s="110"/>
      <c r="H38" s="49">
        <f t="shared" ref="H38" si="9">F38*G38</f>
        <v>0</v>
      </c>
      <c r="I38" s="16"/>
    </row>
    <row r="39" spans="1:9">
      <c r="A39" s="17"/>
      <c r="B39" s="149"/>
      <c r="C39" s="130"/>
      <c r="D39" s="46">
        <f t="shared" si="6"/>
        <v>0</v>
      </c>
      <c r="E39" s="31"/>
      <c r="F39" s="110"/>
      <c r="G39" s="110"/>
      <c r="H39" s="49">
        <f t="shared" si="7"/>
        <v>0</v>
      </c>
      <c r="I39" s="16"/>
    </row>
    <row r="40" spans="1:9">
      <c r="A40" s="17"/>
      <c r="B40" s="149"/>
      <c r="C40" s="130"/>
      <c r="D40" s="46">
        <f t="shared" si="6"/>
        <v>0</v>
      </c>
      <c r="E40" s="31"/>
      <c r="F40" s="110"/>
      <c r="G40" s="110"/>
      <c r="H40" s="49">
        <f>F40*G40</f>
        <v>0</v>
      </c>
      <c r="I40" s="16"/>
    </row>
    <row r="41" spans="1:9">
      <c r="A41" s="4" t="s">
        <v>183</v>
      </c>
      <c r="B41" s="11"/>
      <c r="C41" s="12"/>
      <c r="D41" s="327"/>
      <c r="E41" s="13"/>
      <c r="F41" s="293"/>
      <c r="G41" s="293"/>
      <c r="H41" s="329"/>
      <c r="I41" s="7"/>
    </row>
    <row r="42" spans="1:9">
      <c r="A42" s="17" t="s">
        <v>177</v>
      </c>
      <c r="B42" s="239"/>
      <c r="C42" s="240"/>
      <c r="D42" s="393">
        <f>B42*C42</f>
        <v>0</v>
      </c>
      <c r="E42" s="39"/>
      <c r="F42" s="112"/>
      <c r="G42" s="112"/>
      <c r="H42" s="398">
        <f t="shared" ref="H42:H43" si="10">F42*G42</f>
        <v>0</v>
      </c>
      <c r="I42" s="40"/>
    </row>
    <row r="43" spans="1:9">
      <c r="A43" s="17" t="s">
        <v>186</v>
      </c>
      <c r="B43" s="149"/>
      <c r="C43" s="130"/>
      <c r="D43" s="46">
        <f>B43*C43</f>
        <v>0</v>
      </c>
      <c r="E43" s="31"/>
      <c r="F43" s="110"/>
      <c r="G43" s="110"/>
      <c r="H43" s="49">
        <f t="shared" si="10"/>
        <v>0</v>
      </c>
      <c r="I43" s="16"/>
    </row>
    <row r="44" spans="1:9">
      <c r="A44" s="17"/>
      <c r="B44" s="239"/>
      <c r="C44" s="130"/>
      <c r="D44" s="393">
        <f>B44*C44</f>
        <v>0</v>
      </c>
      <c r="E44" s="31"/>
      <c r="F44" s="109"/>
      <c r="G44" s="110"/>
      <c r="H44" s="49">
        <f>F44*G44</f>
        <v>0</v>
      </c>
      <c r="I44" s="16"/>
    </row>
    <row r="45" spans="1:9">
      <c r="A45" s="17"/>
      <c r="B45" s="149"/>
      <c r="C45" s="462"/>
      <c r="D45" s="46">
        <f t="shared" ref="D45" si="11">B45*C45</f>
        <v>0</v>
      </c>
      <c r="E45" s="464"/>
      <c r="F45" s="179"/>
      <c r="G45" s="179"/>
      <c r="H45" s="465">
        <f t="shared" ref="H45" si="12">F45*G45</f>
        <v>0</v>
      </c>
      <c r="I45" s="466"/>
    </row>
    <row r="46" spans="1:9">
      <c r="A46" s="17"/>
      <c r="B46" s="149"/>
      <c r="C46" s="462"/>
      <c r="D46" s="46">
        <f t="shared" si="6"/>
        <v>0</v>
      </c>
      <c r="E46" s="464"/>
      <c r="F46" s="179"/>
      <c r="G46" s="179"/>
      <c r="H46" s="465">
        <f t="shared" ref="H46:H50" si="13">F46*G46</f>
        <v>0</v>
      </c>
      <c r="I46" s="466"/>
    </row>
    <row r="47" spans="1:9" s="324" customFormat="1">
      <c r="A47" s="4" t="s">
        <v>26</v>
      </c>
      <c r="B47" s="11"/>
      <c r="C47" s="12"/>
      <c r="D47" s="327"/>
      <c r="E47" s="13"/>
      <c r="F47" s="293"/>
      <c r="G47" s="293"/>
      <c r="H47" s="329"/>
      <c r="I47" s="7"/>
    </row>
    <row r="48" spans="1:9">
      <c r="A48" s="17"/>
      <c r="B48" s="239"/>
      <c r="C48" s="240"/>
      <c r="D48" s="393">
        <f>B48*C48</f>
        <v>0</v>
      </c>
      <c r="E48" s="39"/>
      <c r="F48" s="112"/>
      <c r="G48" s="112"/>
      <c r="H48" s="398">
        <f t="shared" ref="H48" si="14">F48*G48</f>
        <v>0</v>
      </c>
      <c r="I48" s="40"/>
    </row>
    <row r="49" spans="1:9">
      <c r="A49" s="17"/>
      <c r="B49" s="149"/>
      <c r="C49" s="130"/>
      <c r="D49" s="46">
        <f>B49*C49</f>
        <v>0</v>
      </c>
      <c r="E49" s="31"/>
      <c r="F49" s="110"/>
      <c r="G49" s="110"/>
      <c r="H49" s="49">
        <f t="shared" ref="H49" si="15">F49*G49</f>
        <v>0</v>
      </c>
      <c r="I49" s="16"/>
    </row>
    <row r="50" spans="1:9" ht="16" thickBot="1">
      <c r="A50" s="17"/>
      <c r="B50" s="399"/>
      <c r="C50" s="400"/>
      <c r="D50" s="84">
        <f>B50*C50</f>
        <v>0</v>
      </c>
      <c r="E50" s="401"/>
      <c r="F50" s="402"/>
      <c r="G50" s="402"/>
      <c r="H50" s="403">
        <f t="shared" si="13"/>
        <v>0</v>
      </c>
      <c r="I50" s="404"/>
    </row>
    <row r="51" spans="1:9" ht="18.5">
      <c r="A51" s="152"/>
      <c r="B51" s="152"/>
      <c r="C51" s="153" t="s">
        <v>70</v>
      </c>
      <c r="D51" s="307">
        <f>SUM(D5:D50)</f>
        <v>0</v>
      </c>
      <c r="E51" s="154"/>
      <c r="F51" s="155"/>
      <c r="G51" s="156" t="s">
        <v>70</v>
      </c>
      <c r="H51" s="50">
        <f>SUM(H5:H50)</f>
        <v>0</v>
      </c>
      <c r="I51" s="157"/>
    </row>
    <row r="52" spans="1:9" ht="16" thickBot="1">
      <c r="D52" s="158"/>
    </row>
    <row r="53" spans="1:9">
      <c r="A53" s="123" t="s">
        <v>72</v>
      </c>
      <c r="B53" s="325" t="s">
        <v>28</v>
      </c>
      <c r="C53" s="458" t="s">
        <v>73</v>
      </c>
      <c r="D53" s="158"/>
    </row>
    <row r="54" spans="1:9">
      <c r="A54" s="159" t="s">
        <v>21</v>
      </c>
      <c r="B54" s="311">
        <f>SUM(D6:D10)</f>
        <v>0</v>
      </c>
      <c r="C54" s="312">
        <f>SUM(H6:H10)</f>
        <v>0</v>
      </c>
      <c r="D54" s="158"/>
    </row>
    <row r="55" spans="1:9">
      <c r="A55" s="159" t="s">
        <v>22</v>
      </c>
      <c r="B55" s="311">
        <f xml:space="preserve"> SUM(D12:D16)</f>
        <v>0</v>
      </c>
      <c r="C55" s="312">
        <f>SUM(H12:H16)</f>
        <v>0</v>
      </c>
      <c r="D55" s="158"/>
    </row>
    <row r="56" spans="1:9">
      <c r="A56" s="159" t="s">
        <v>23</v>
      </c>
      <c r="B56" s="311">
        <f>SUM(D18:D24)</f>
        <v>0</v>
      </c>
      <c r="C56" s="312">
        <f>SUM(H18:H24)</f>
        <v>0</v>
      </c>
      <c r="D56" s="158"/>
    </row>
    <row r="57" spans="1:9">
      <c r="A57" s="159" t="s">
        <v>24</v>
      </c>
      <c r="B57" s="311">
        <f>SUM(D26:D31)</f>
        <v>0</v>
      </c>
      <c r="C57" s="312">
        <f>SUM(H26:H31)</f>
        <v>0</v>
      </c>
      <c r="D57" s="158"/>
    </row>
    <row r="58" spans="1:9">
      <c r="A58" s="160" t="s">
        <v>25</v>
      </c>
      <c r="B58" s="311">
        <f>SUM(D33:D40)</f>
        <v>0</v>
      </c>
      <c r="C58" s="312">
        <f>SUM(H33:H40)</f>
        <v>0</v>
      </c>
      <c r="D58" s="158"/>
    </row>
    <row r="59" spans="1:9">
      <c r="A59" s="160" t="s">
        <v>183</v>
      </c>
      <c r="B59" s="311">
        <f>SUM(D42:D46)</f>
        <v>0</v>
      </c>
      <c r="C59" s="312">
        <f>SUM(H42:H46)</f>
        <v>0</v>
      </c>
      <c r="D59" s="158"/>
    </row>
    <row r="60" spans="1:9" ht="16" thickBot="1">
      <c r="A60" s="161" t="s">
        <v>26</v>
      </c>
      <c r="B60" s="313">
        <f>SUM(D48:D50)</f>
        <v>0</v>
      </c>
      <c r="C60" s="314">
        <f>SUM(H48:H50)</f>
        <v>0</v>
      </c>
      <c r="D60" s="158"/>
    </row>
    <row r="61" spans="1:9">
      <c r="D61" s="158"/>
      <c r="E61" s="405"/>
    </row>
    <row r="62" spans="1:9">
      <c r="D62" s="158"/>
      <c r="E62" s="127"/>
    </row>
    <row r="63" spans="1:9">
      <c r="D63" s="158"/>
    </row>
    <row r="64" spans="1:9">
      <c r="D64" s="158"/>
    </row>
    <row r="65" spans="4:4">
      <c r="D65" s="158"/>
    </row>
    <row r="66" spans="4:4">
      <c r="D66" s="158"/>
    </row>
    <row r="67" spans="4:4">
      <c r="D67" s="158"/>
    </row>
  </sheetData>
  <sheetProtection sheet="1" objects="1" scenarios="1"/>
  <mergeCells count="2">
    <mergeCell ref="B3:E3"/>
    <mergeCell ref="F3:I3"/>
  </mergeCells>
  <phoneticPr fontId="14" type="noConversion"/>
  <pageMargins left="0.7" right="0.7" top="0.75" bottom="0.75" header="0.3" footer="0.3"/>
  <pageSetup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52"/>
  <sheetViews>
    <sheetView topLeftCell="A17" zoomScaleNormal="100" zoomScaleSheetLayoutView="100" workbookViewId="0">
      <selection activeCell="D10" sqref="D10"/>
    </sheetView>
  </sheetViews>
  <sheetFormatPr baseColWidth="10" defaultColWidth="9.1796875" defaultRowHeight="15.5"/>
  <cols>
    <col min="1" max="1" width="46.81640625" style="92" customWidth="1"/>
    <col min="2" max="2" width="10.453125" style="92" customWidth="1"/>
    <col min="3" max="3" width="10.453125" style="93" customWidth="1"/>
    <col min="4" max="4" width="15.453125" style="93" customWidth="1"/>
    <col min="5" max="5" width="29.6328125" style="93" customWidth="1"/>
    <col min="6" max="7" width="10.453125" style="93" customWidth="1"/>
    <col min="8" max="8" width="15.453125" style="92" customWidth="1"/>
    <col min="9" max="9" width="34.453125" style="92" customWidth="1"/>
    <col min="10" max="16384" width="9.1796875" style="92"/>
  </cols>
  <sheetData>
    <row r="1" spans="1:22" s="127" customFormat="1" ht="14.5">
      <c r="C1" s="128"/>
      <c r="D1" s="116"/>
      <c r="E1" s="116"/>
      <c r="F1" s="129"/>
      <c r="G1" s="129"/>
    </row>
    <row r="2" spans="1:22" ht="16" thickBot="1"/>
    <row r="3" spans="1:22" ht="17.5" customHeight="1">
      <c r="A3" s="94" t="s">
        <v>97</v>
      </c>
      <c r="B3" s="578" t="s">
        <v>74</v>
      </c>
      <c r="C3" s="579"/>
      <c r="D3" s="579"/>
      <c r="E3" s="580"/>
      <c r="F3" s="581" t="s">
        <v>75</v>
      </c>
      <c r="G3" s="582"/>
      <c r="H3" s="582"/>
      <c r="I3" s="583"/>
      <c r="J3" s="93"/>
    </row>
    <row r="4" spans="1:22" s="331" customFormat="1" ht="29">
      <c r="A4" s="95" t="s">
        <v>56</v>
      </c>
      <c r="B4" s="96" t="s">
        <v>77</v>
      </c>
      <c r="C4" s="97" t="s">
        <v>98</v>
      </c>
      <c r="D4" s="98" t="s">
        <v>80</v>
      </c>
      <c r="E4" s="99" t="s">
        <v>62</v>
      </c>
      <c r="F4" s="100" t="s">
        <v>77</v>
      </c>
      <c r="G4" s="101" t="s">
        <v>98</v>
      </c>
      <c r="H4" s="102" t="s">
        <v>80</v>
      </c>
      <c r="I4" s="103" t="s">
        <v>99</v>
      </c>
      <c r="J4" s="221"/>
      <c r="O4" s="332"/>
      <c r="P4" s="221"/>
      <c r="V4" s="333"/>
    </row>
    <row r="5" spans="1:22" s="331" customFormat="1">
      <c r="A5" s="104" t="s">
        <v>21</v>
      </c>
      <c r="B5" s="345"/>
      <c r="C5" s="511"/>
      <c r="D5" s="334"/>
      <c r="E5" s="105"/>
      <c r="F5" s="346"/>
      <c r="G5" s="518"/>
      <c r="H5" s="335"/>
      <c r="I5" s="106"/>
      <c r="J5" s="221"/>
      <c r="O5" s="332"/>
      <c r="P5" s="221"/>
      <c r="V5" s="333"/>
    </row>
    <row r="6" spans="1:22" s="411" customFormat="1">
      <c r="A6" s="375" t="s">
        <v>153</v>
      </c>
      <c r="B6" s="144"/>
      <c r="C6" s="526"/>
      <c r="D6" s="406">
        <f>C6*B6</f>
        <v>0</v>
      </c>
      <c r="E6" s="407"/>
      <c r="F6" s="408"/>
      <c r="G6" s="529"/>
      <c r="H6" s="85">
        <f>G6*F6</f>
        <v>0</v>
      </c>
      <c r="I6" s="409"/>
      <c r="J6" s="410"/>
      <c r="O6" s="117"/>
      <c r="P6" s="410"/>
      <c r="V6" s="412"/>
    </row>
    <row r="7" spans="1:22" s="411" customFormat="1">
      <c r="A7" s="375" t="s">
        <v>154</v>
      </c>
      <c r="B7" s="144"/>
      <c r="C7" s="526"/>
      <c r="D7" s="406">
        <f>C7*B7</f>
        <v>0</v>
      </c>
      <c r="E7" s="407"/>
      <c r="F7" s="408"/>
      <c r="G7" s="529"/>
      <c r="H7" s="85">
        <f>G7*F7</f>
        <v>0</v>
      </c>
      <c r="I7" s="409"/>
      <c r="J7" s="410"/>
      <c r="O7" s="117"/>
      <c r="P7" s="410"/>
      <c r="V7" s="412"/>
    </row>
    <row r="8" spans="1:22" s="411" customFormat="1">
      <c r="A8" s="375"/>
      <c r="B8" s="144"/>
      <c r="C8" s="526"/>
      <c r="D8" s="406">
        <f>C8*B8</f>
        <v>0</v>
      </c>
      <c r="E8" s="407"/>
      <c r="F8" s="408"/>
      <c r="G8" s="529"/>
      <c r="H8" s="85">
        <f>G8*F8</f>
        <v>0</v>
      </c>
      <c r="I8" s="409"/>
      <c r="J8" s="410"/>
      <c r="O8" s="117"/>
      <c r="P8" s="410"/>
      <c r="V8" s="412"/>
    </row>
    <row r="9" spans="1:22" s="411" customFormat="1">
      <c r="A9" s="375"/>
      <c r="B9" s="144"/>
      <c r="C9" s="526"/>
      <c r="D9" s="406">
        <f>C9*B9</f>
        <v>0</v>
      </c>
      <c r="E9" s="407"/>
      <c r="F9" s="408"/>
      <c r="G9" s="529"/>
      <c r="H9" s="85">
        <f>G9*F9</f>
        <v>0</v>
      </c>
      <c r="I9" s="409"/>
      <c r="J9" s="410"/>
      <c r="O9" s="117"/>
      <c r="P9" s="410"/>
      <c r="V9" s="412"/>
    </row>
    <row r="10" spans="1:22" s="411" customFormat="1">
      <c r="A10" s="375"/>
      <c r="B10" s="144"/>
      <c r="C10" s="526"/>
      <c r="D10" s="406">
        <f>C10*B10</f>
        <v>0</v>
      </c>
      <c r="E10" s="407"/>
      <c r="F10" s="408"/>
      <c r="G10" s="529"/>
      <c r="H10" s="85">
        <f>G10*F10</f>
        <v>0</v>
      </c>
      <c r="I10" s="409"/>
      <c r="J10" s="410"/>
      <c r="O10" s="117"/>
      <c r="P10" s="410"/>
      <c r="V10" s="412"/>
    </row>
    <row r="11" spans="1:22" s="331" customFormat="1">
      <c r="A11" s="104" t="s">
        <v>22</v>
      </c>
      <c r="B11" s="345"/>
      <c r="C11" s="511"/>
      <c r="D11" s="339"/>
      <c r="E11" s="105"/>
      <c r="F11" s="346"/>
      <c r="G11" s="518"/>
      <c r="H11" s="341"/>
      <c r="I11" s="106"/>
      <c r="J11" s="221"/>
      <c r="O11" s="332"/>
      <c r="P11" s="221"/>
      <c r="V11" s="333"/>
    </row>
    <row r="12" spans="1:22" s="411" customFormat="1">
      <c r="A12" s="375" t="s">
        <v>155</v>
      </c>
      <c r="B12" s="144"/>
      <c r="C12" s="526"/>
      <c r="D12" s="406">
        <f>C12*B12</f>
        <v>0</v>
      </c>
      <c r="E12" s="407"/>
      <c r="F12" s="408"/>
      <c r="G12" s="529"/>
      <c r="H12" s="85">
        <f>G12*F12</f>
        <v>0</v>
      </c>
      <c r="I12" s="409"/>
      <c r="J12" s="410"/>
      <c r="O12" s="117"/>
      <c r="P12" s="410"/>
      <c r="V12" s="412"/>
    </row>
    <row r="13" spans="1:22" s="411" customFormat="1">
      <c r="A13" s="375"/>
      <c r="B13" s="144"/>
      <c r="C13" s="526"/>
      <c r="D13" s="406">
        <f>C13*B13</f>
        <v>0</v>
      </c>
      <c r="E13" s="407"/>
      <c r="F13" s="408"/>
      <c r="G13" s="529"/>
      <c r="H13" s="85">
        <f>G13*F13</f>
        <v>0</v>
      </c>
      <c r="I13" s="409"/>
      <c r="J13" s="410"/>
      <c r="O13" s="117"/>
      <c r="P13" s="410"/>
      <c r="V13" s="412"/>
    </row>
    <row r="14" spans="1:22" s="411" customFormat="1">
      <c r="A14" s="375"/>
      <c r="B14" s="144"/>
      <c r="C14" s="526"/>
      <c r="D14" s="406">
        <f>C14*B14</f>
        <v>0</v>
      </c>
      <c r="E14" s="407"/>
      <c r="F14" s="408"/>
      <c r="G14" s="529"/>
      <c r="H14" s="85">
        <f>G14*F14</f>
        <v>0</v>
      </c>
      <c r="I14" s="409"/>
      <c r="J14" s="410"/>
      <c r="O14" s="117"/>
      <c r="P14" s="410"/>
      <c r="V14" s="412"/>
    </row>
    <row r="15" spans="1:22" s="411" customFormat="1">
      <c r="A15" s="375"/>
      <c r="B15" s="144"/>
      <c r="C15" s="526"/>
      <c r="D15" s="406">
        <f>C15*B15</f>
        <v>0</v>
      </c>
      <c r="E15" s="407"/>
      <c r="F15" s="408"/>
      <c r="G15" s="529"/>
      <c r="H15" s="85">
        <f>G15*F15</f>
        <v>0</v>
      </c>
      <c r="I15" s="409"/>
      <c r="J15" s="410"/>
      <c r="O15" s="117"/>
      <c r="P15" s="410"/>
      <c r="V15" s="412"/>
    </row>
    <row r="16" spans="1:22" s="331" customFormat="1">
      <c r="A16" s="104" t="s">
        <v>23</v>
      </c>
      <c r="B16" s="345"/>
      <c r="C16" s="511"/>
      <c r="D16" s="339"/>
      <c r="E16" s="105"/>
      <c r="F16" s="346"/>
      <c r="G16" s="518"/>
      <c r="H16" s="341"/>
      <c r="I16" s="106"/>
      <c r="J16" s="221"/>
      <c r="O16" s="332"/>
      <c r="P16" s="221"/>
      <c r="V16" s="333"/>
    </row>
    <row r="17" spans="1:22" s="411" customFormat="1">
      <c r="A17" s="375" t="s">
        <v>156</v>
      </c>
      <c r="B17" s="144"/>
      <c r="C17" s="526"/>
      <c r="D17" s="406">
        <f t="shared" ref="D17:D22" si="0">C17*B17</f>
        <v>0</v>
      </c>
      <c r="E17" s="407"/>
      <c r="F17" s="408"/>
      <c r="G17" s="529"/>
      <c r="H17" s="85">
        <f t="shared" ref="H17:H22" si="1">G17*F17</f>
        <v>0</v>
      </c>
      <c r="I17" s="409"/>
      <c r="J17" s="410"/>
      <c r="O17" s="117"/>
      <c r="P17" s="410"/>
      <c r="V17" s="412"/>
    </row>
    <row r="18" spans="1:22" s="411" customFormat="1">
      <c r="A18" s="375" t="s">
        <v>157</v>
      </c>
      <c r="B18" s="144"/>
      <c r="C18" s="526"/>
      <c r="D18" s="406">
        <f t="shared" si="0"/>
        <v>0</v>
      </c>
      <c r="E18" s="407"/>
      <c r="F18" s="408"/>
      <c r="G18" s="529"/>
      <c r="H18" s="85">
        <f t="shared" si="1"/>
        <v>0</v>
      </c>
      <c r="I18" s="409"/>
      <c r="J18" s="410"/>
      <c r="O18" s="117"/>
      <c r="P18" s="410"/>
      <c r="V18" s="412"/>
    </row>
    <row r="19" spans="1:22" s="411" customFormat="1">
      <c r="A19" s="375" t="s">
        <v>158</v>
      </c>
      <c r="B19" s="144"/>
      <c r="C19" s="526"/>
      <c r="D19" s="406">
        <f t="shared" si="0"/>
        <v>0</v>
      </c>
      <c r="E19" s="407"/>
      <c r="F19" s="408"/>
      <c r="G19" s="529"/>
      <c r="H19" s="85">
        <f t="shared" si="1"/>
        <v>0</v>
      </c>
      <c r="I19" s="409"/>
      <c r="J19" s="410"/>
      <c r="O19" s="117"/>
      <c r="P19" s="410"/>
      <c r="V19" s="412"/>
    </row>
    <row r="20" spans="1:22" s="411" customFormat="1">
      <c r="A20" s="375"/>
      <c r="B20" s="144"/>
      <c r="C20" s="526"/>
      <c r="D20" s="406">
        <f t="shared" si="0"/>
        <v>0</v>
      </c>
      <c r="E20" s="407"/>
      <c r="F20" s="408"/>
      <c r="G20" s="529"/>
      <c r="H20" s="85">
        <f t="shared" si="1"/>
        <v>0</v>
      </c>
      <c r="I20" s="409"/>
      <c r="J20" s="410"/>
      <c r="O20" s="117"/>
      <c r="P20" s="410"/>
      <c r="V20" s="412"/>
    </row>
    <row r="21" spans="1:22" s="411" customFormat="1">
      <c r="A21" s="375"/>
      <c r="B21" s="144"/>
      <c r="C21" s="526"/>
      <c r="D21" s="406">
        <f t="shared" si="0"/>
        <v>0</v>
      </c>
      <c r="E21" s="407"/>
      <c r="F21" s="408"/>
      <c r="G21" s="529"/>
      <c r="H21" s="85">
        <f t="shared" si="1"/>
        <v>0</v>
      </c>
      <c r="I21" s="409"/>
      <c r="J21" s="410"/>
      <c r="O21" s="117"/>
      <c r="P21" s="410"/>
      <c r="V21" s="412"/>
    </row>
    <row r="22" spans="1:22" s="411" customFormat="1">
      <c r="A22" s="375"/>
      <c r="B22" s="144"/>
      <c r="C22" s="526"/>
      <c r="D22" s="406">
        <f t="shared" si="0"/>
        <v>0</v>
      </c>
      <c r="E22" s="407"/>
      <c r="F22" s="408"/>
      <c r="G22" s="529"/>
      <c r="H22" s="85">
        <f t="shared" si="1"/>
        <v>0</v>
      </c>
      <c r="I22" s="409"/>
      <c r="J22" s="410"/>
      <c r="O22" s="117"/>
      <c r="P22" s="410"/>
      <c r="V22" s="412"/>
    </row>
    <row r="23" spans="1:22" s="331" customFormat="1">
      <c r="A23" s="104" t="s">
        <v>24</v>
      </c>
      <c r="B23" s="345"/>
      <c r="C23" s="511"/>
      <c r="D23" s="339"/>
      <c r="E23" s="105"/>
      <c r="F23" s="346"/>
      <c r="G23" s="518"/>
      <c r="H23" s="341"/>
      <c r="I23" s="106"/>
      <c r="J23" s="221"/>
      <c r="O23" s="332"/>
      <c r="P23" s="221"/>
      <c r="V23" s="333"/>
    </row>
    <row r="24" spans="1:22" s="411" customFormat="1">
      <c r="A24" s="375" t="s">
        <v>159</v>
      </c>
      <c r="B24" s="144"/>
      <c r="C24" s="526"/>
      <c r="D24" s="406">
        <f>C24*B24</f>
        <v>0</v>
      </c>
      <c r="E24" s="407"/>
      <c r="F24" s="408"/>
      <c r="G24" s="529"/>
      <c r="H24" s="85">
        <f>G24*F24</f>
        <v>0</v>
      </c>
      <c r="I24" s="409"/>
      <c r="J24" s="410"/>
      <c r="O24" s="117"/>
      <c r="P24" s="410"/>
      <c r="V24" s="412"/>
    </row>
    <row r="25" spans="1:22" s="411" customFormat="1">
      <c r="A25" s="375" t="s">
        <v>160</v>
      </c>
      <c r="B25" s="144"/>
      <c r="C25" s="526"/>
      <c r="D25" s="406">
        <f>C25*B25</f>
        <v>0</v>
      </c>
      <c r="E25" s="407"/>
      <c r="F25" s="408"/>
      <c r="G25" s="529"/>
      <c r="H25" s="85">
        <f>G25*F25</f>
        <v>0</v>
      </c>
      <c r="I25" s="409"/>
      <c r="J25" s="410"/>
      <c r="O25" s="117"/>
      <c r="P25" s="410"/>
      <c r="V25" s="412"/>
    </row>
    <row r="26" spans="1:22" s="411" customFormat="1">
      <c r="A26" s="375"/>
      <c r="B26" s="144"/>
      <c r="C26" s="526"/>
      <c r="D26" s="406">
        <f>C26*B26</f>
        <v>0</v>
      </c>
      <c r="E26" s="407"/>
      <c r="F26" s="408"/>
      <c r="G26" s="529"/>
      <c r="H26" s="85">
        <f>G26*F26</f>
        <v>0</v>
      </c>
      <c r="I26" s="409"/>
      <c r="J26" s="410"/>
      <c r="O26" s="117"/>
      <c r="P26" s="410"/>
      <c r="V26" s="412"/>
    </row>
    <row r="27" spans="1:22" s="411" customFormat="1">
      <c r="A27" s="375"/>
      <c r="B27" s="144"/>
      <c r="C27" s="526"/>
      <c r="D27" s="406">
        <f>C27*B27</f>
        <v>0</v>
      </c>
      <c r="E27" s="407"/>
      <c r="F27" s="408"/>
      <c r="G27" s="529"/>
      <c r="H27" s="85">
        <f>G27*F27</f>
        <v>0</v>
      </c>
      <c r="I27" s="409"/>
      <c r="J27" s="410"/>
      <c r="O27" s="117"/>
      <c r="P27" s="410"/>
      <c r="V27" s="412"/>
    </row>
    <row r="28" spans="1:22" s="411" customFormat="1">
      <c r="A28" s="375"/>
      <c r="B28" s="144"/>
      <c r="C28" s="526"/>
      <c r="D28" s="406">
        <f>C28*B28</f>
        <v>0</v>
      </c>
      <c r="E28" s="407"/>
      <c r="F28" s="408"/>
      <c r="G28" s="529"/>
      <c r="H28" s="85">
        <f>G28*F28</f>
        <v>0</v>
      </c>
      <c r="I28" s="409"/>
      <c r="J28" s="410"/>
      <c r="O28" s="117"/>
      <c r="P28" s="410"/>
      <c r="V28" s="412"/>
    </row>
    <row r="29" spans="1:22" s="331" customFormat="1">
      <c r="A29" s="104" t="s">
        <v>25</v>
      </c>
      <c r="B29" s="345"/>
      <c r="C29" s="511"/>
      <c r="D29" s="339"/>
      <c r="E29" s="105"/>
      <c r="F29" s="346"/>
      <c r="G29" s="518"/>
      <c r="H29" s="341"/>
      <c r="I29" s="106"/>
      <c r="J29" s="221"/>
      <c r="O29" s="332"/>
      <c r="P29" s="221"/>
      <c r="V29" s="333"/>
    </row>
    <row r="30" spans="1:22" s="411" customFormat="1">
      <c r="A30" s="375" t="s">
        <v>161</v>
      </c>
      <c r="B30" s="144"/>
      <c r="C30" s="526"/>
      <c r="D30" s="406">
        <f>C30*B30</f>
        <v>0</v>
      </c>
      <c r="E30" s="407"/>
      <c r="F30" s="408"/>
      <c r="G30" s="529"/>
      <c r="H30" s="85">
        <f>G30*F30</f>
        <v>0</v>
      </c>
      <c r="I30" s="409"/>
      <c r="J30" s="410"/>
      <c r="O30" s="117"/>
      <c r="P30" s="410"/>
      <c r="V30" s="412"/>
    </row>
    <row r="31" spans="1:22" s="411" customFormat="1">
      <c r="A31" s="375"/>
      <c r="B31" s="144"/>
      <c r="C31" s="526"/>
      <c r="D31" s="406">
        <f>C31*B31</f>
        <v>0</v>
      </c>
      <c r="E31" s="407"/>
      <c r="F31" s="408"/>
      <c r="G31" s="529"/>
      <c r="H31" s="85">
        <f>G31*F31</f>
        <v>0</v>
      </c>
      <c r="I31" s="409"/>
      <c r="J31" s="410"/>
      <c r="O31" s="117"/>
      <c r="P31" s="410"/>
      <c r="V31" s="412"/>
    </row>
    <row r="32" spans="1:22" s="411" customFormat="1">
      <c r="A32" s="375"/>
      <c r="B32" s="144"/>
      <c r="C32" s="526"/>
      <c r="D32" s="406">
        <f>C32*B32</f>
        <v>0</v>
      </c>
      <c r="E32" s="407"/>
      <c r="F32" s="408"/>
      <c r="G32" s="529"/>
      <c r="H32" s="85">
        <f>G32*F32</f>
        <v>0</v>
      </c>
      <c r="I32" s="409"/>
      <c r="J32" s="410"/>
      <c r="O32" s="117"/>
      <c r="P32" s="410"/>
      <c r="V32" s="412"/>
    </row>
    <row r="33" spans="1:22" s="411" customFormat="1">
      <c r="A33" s="104" t="s">
        <v>183</v>
      </c>
      <c r="B33" s="345"/>
      <c r="C33" s="511"/>
      <c r="D33" s="339"/>
      <c r="E33" s="105"/>
      <c r="F33" s="346"/>
      <c r="G33" s="518"/>
      <c r="H33" s="341"/>
      <c r="I33" s="106"/>
      <c r="J33" s="410"/>
      <c r="O33" s="117"/>
      <c r="P33" s="410"/>
      <c r="V33" s="412"/>
    </row>
    <row r="34" spans="1:22" s="331" customFormat="1">
      <c r="A34" s="17" t="s">
        <v>178</v>
      </c>
      <c r="B34" s="107"/>
      <c r="C34" s="510"/>
      <c r="D34" s="406">
        <f>C34*B34</f>
        <v>0</v>
      </c>
      <c r="E34" s="413"/>
      <c r="F34" s="109"/>
      <c r="G34" s="516"/>
      <c r="H34" s="85">
        <f>G34*F34</f>
        <v>0</v>
      </c>
      <c r="I34" s="16"/>
      <c r="J34" s="221"/>
      <c r="O34" s="332"/>
      <c r="P34" s="221"/>
      <c r="V34" s="333"/>
    </row>
    <row r="35" spans="1:22">
      <c r="A35" s="17"/>
      <c r="B35" s="414"/>
      <c r="C35" s="527"/>
      <c r="D35" s="406">
        <f>C35*B35</f>
        <v>0</v>
      </c>
      <c r="E35" s="415"/>
      <c r="F35" s="111"/>
      <c r="G35" s="520"/>
      <c r="H35" s="85">
        <f>G35*F35</f>
        <v>0</v>
      </c>
      <c r="I35" s="40"/>
      <c r="J35" s="93"/>
      <c r="P35" s="222"/>
      <c r="Q35" s="93"/>
      <c r="R35" s="336"/>
      <c r="S35" s="336"/>
      <c r="T35" s="336"/>
      <c r="U35" s="336"/>
      <c r="V35" s="222"/>
    </row>
    <row r="36" spans="1:22">
      <c r="A36" s="17"/>
      <c r="B36" s="414"/>
      <c r="C36" s="527"/>
      <c r="D36" s="467">
        <f>C36*B36</f>
        <v>0</v>
      </c>
      <c r="E36" s="415"/>
      <c r="F36" s="111"/>
      <c r="G36" s="516"/>
      <c r="H36" s="468">
        <f t="shared" ref="H36" si="2">G36*F36</f>
        <v>0</v>
      </c>
      <c r="I36" s="40"/>
      <c r="J36" s="93"/>
    </row>
    <row r="37" spans="1:22">
      <c r="A37" s="375"/>
      <c r="B37" s="144"/>
      <c r="C37" s="526"/>
      <c r="D37" s="406">
        <f>C37*B37</f>
        <v>0</v>
      </c>
      <c r="E37" s="407"/>
      <c r="F37" s="408"/>
      <c r="G37" s="530"/>
      <c r="H37" s="85">
        <f>G37*F37</f>
        <v>0</v>
      </c>
      <c r="I37" s="409"/>
      <c r="J37" s="93"/>
    </row>
    <row r="38" spans="1:22" s="223" customFormat="1">
      <c r="A38" s="104" t="s">
        <v>26</v>
      </c>
      <c r="B38" s="345"/>
      <c r="C38" s="511"/>
      <c r="D38" s="339"/>
      <c r="E38" s="105"/>
      <c r="F38" s="346"/>
      <c r="G38" s="518"/>
      <c r="H38" s="341"/>
      <c r="I38" s="106"/>
    </row>
    <row r="39" spans="1:22">
      <c r="A39" s="17"/>
      <c r="B39" s="107"/>
      <c r="C39" s="510"/>
      <c r="D39" s="406">
        <f>C39*B39</f>
        <v>0</v>
      </c>
      <c r="E39" s="413"/>
      <c r="F39" s="109"/>
      <c r="G39" s="516"/>
      <c r="H39" s="85">
        <f>G39*F39</f>
        <v>0</v>
      </c>
      <c r="I39" s="16"/>
    </row>
    <row r="40" spans="1:22">
      <c r="A40" s="17"/>
      <c r="B40" s="414"/>
      <c r="C40" s="527"/>
      <c r="D40" s="406">
        <f t="shared" ref="D40:D41" si="3">C40*B40</f>
        <v>0</v>
      </c>
      <c r="E40" s="415"/>
      <c r="F40" s="111"/>
      <c r="G40" s="520"/>
      <c r="H40" s="85">
        <f>G40*F40</f>
        <v>0</v>
      </c>
      <c r="I40" s="40"/>
    </row>
    <row r="41" spans="1:22" ht="16" thickBot="1">
      <c r="A41" s="17"/>
      <c r="B41" s="416"/>
      <c r="C41" s="528"/>
      <c r="D41" s="417">
        <f t="shared" si="3"/>
        <v>0</v>
      </c>
      <c r="E41" s="418"/>
      <c r="F41" s="114"/>
      <c r="G41" s="521"/>
      <c r="H41" s="86">
        <f t="shared" ref="H41" si="4">G41*F41</f>
        <v>0</v>
      </c>
      <c r="I41" s="30"/>
    </row>
    <row r="42" spans="1:22">
      <c r="A42" s="116"/>
      <c r="B42" s="117"/>
      <c r="C42" s="118" t="s">
        <v>70</v>
      </c>
      <c r="D42" s="340">
        <f>SUM(D5:D41)</f>
        <v>0</v>
      </c>
      <c r="E42" s="119"/>
      <c r="F42" s="120"/>
      <c r="G42" s="121" t="s">
        <v>70</v>
      </c>
      <c r="H42" s="342">
        <f>SUM(H5:H41)</f>
        <v>0</v>
      </c>
      <c r="I42" s="122"/>
    </row>
    <row r="43" spans="1:22" ht="16" thickBot="1"/>
    <row r="44" spans="1:22">
      <c r="A44" s="123" t="s">
        <v>72</v>
      </c>
      <c r="B44" s="337" t="s">
        <v>28</v>
      </c>
      <c r="C44" s="338" t="s">
        <v>73</v>
      </c>
    </row>
    <row r="45" spans="1:22">
      <c r="A45" s="124" t="s">
        <v>21</v>
      </c>
      <c r="B45" s="284">
        <f>SUM(D6:D10)</f>
        <v>0</v>
      </c>
      <c r="C45" s="285">
        <f>SUM(H6:H10)</f>
        <v>0</v>
      </c>
    </row>
    <row r="46" spans="1:22">
      <c r="A46" s="124" t="s">
        <v>22</v>
      </c>
      <c r="B46" s="284">
        <f>SUM(D12:D15)</f>
        <v>0</v>
      </c>
      <c r="C46" s="285">
        <f>SUM(H12:H15)</f>
        <v>0</v>
      </c>
    </row>
    <row r="47" spans="1:22">
      <c r="A47" s="124" t="s">
        <v>23</v>
      </c>
      <c r="B47" s="284">
        <f>SUM(D17:D22)</f>
        <v>0</v>
      </c>
      <c r="C47" s="285">
        <f>SUM(H17:H22)</f>
        <v>0</v>
      </c>
    </row>
    <row r="48" spans="1:22">
      <c r="A48" s="124" t="s">
        <v>24</v>
      </c>
      <c r="B48" s="284">
        <f>SUM(D24:D28)</f>
        <v>0</v>
      </c>
      <c r="C48" s="285">
        <f>SUM(H24:H28)</f>
        <v>0</v>
      </c>
    </row>
    <row r="49" spans="1:3">
      <c r="A49" s="125" t="s">
        <v>25</v>
      </c>
      <c r="B49" s="284">
        <f>SUM(D30:D32)</f>
        <v>0</v>
      </c>
      <c r="C49" s="285">
        <f>SUM(H30:H32)</f>
        <v>0</v>
      </c>
    </row>
    <row r="50" spans="1:3">
      <c r="A50" s="160" t="s">
        <v>183</v>
      </c>
      <c r="B50" s="284">
        <f>SUM(D34:D37)</f>
        <v>0</v>
      </c>
      <c r="C50" s="285">
        <f>SUM(H34:H37)</f>
        <v>0</v>
      </c>
    </row>
    <row r="51" spans="1:3" ht="16" thickBot="1">
      <c r="A51" s="126" t="s">
        <v>26</v>
      </c>
      <c r="B51" s="343">
        <f>SUM(D39:D41)</f>
        <v>0</v>
      </c>
      <c r="C51" s="344">
        <f>SUM(H39:H41)</f>
        <v>0</v>
      </c>
    </row>
    <row r="52" spans="1:3">
      <c r="B52" s="540"/>
    </row>
  </sheetData>
  <sheetProtection sheet="1" objects="1" scenarios="1"/>
  <mergeCells count="2">
    <mergeCell ref="B3:E3"/>
    <mergeCell ref="F3:I3"/>
  </mergeCells>
  <pageMargins left="0.7" right="0.7" top="0.75" bottom="0.75" header="0.3" footer="0.3"/>
  <pageSetup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K48"/>
  <sheetViews>
    <sheetView topLeftCell="A19" zoomScaleNormal="100" zoomScaleSheetLayoutView="90" workbookViewId="0">
      <selection activeCell="D40" sqref="D40"/>
    </sheetView>
  </sheetViews>
  <sheetFormatPr baseColWidth="10" defaultColWidth="8.81640625" defaultRowHeight="14.5"/>
  <cols>
    <col min="1" max="1" width="48.453125" style="158" bestFit="1" customWidth="1"/>
    <col min="2" max="4" width="10.453125" style="158" customWidth="1"/>
    <col min="5" max="5" width="15.453125" style="158" customWidth="1"/>
    <col min="6" max="6" width="37.1796875" style="158" customWidth="1"/>
    <col min="7" max="9" width="10.453125" style="158" customWidth="1"/>
    <col min="10" max="10" width="15.453125" style="158" customWidth="1"/>
    <col min="11" max="11" width="33.1796875" style="158" bestFit="1" customWidth="1"/>
    <col min="12" max="16384" width="8.81640625" style="158"/>
  </cols>
  <sheetData>
    <row r="1" spans="1:11" s="127" customFormat="1">
      <c r="C1" s="128"/>
      <c r="D1" s="116"/>
      <c r="E1" s="116"/>
      <c r="F1" s="129"/>
      <c r="G1" s="129"/>
    </row>
    <row r="2" spans="1:11" ht="15" thickBot="1"/>
    <row r="3" spans="1:11" s="162" customFormat="1" ht="15" customHeight="1">
      <c r="A3" s="224" t="s">
        <v>100</v>
      </c>
      <c r="B3" s="584" t="s">
        <v>74</v>
      </c>
      <c r="C3" s="585"/>
      <c r="D3" s="585"/>
      <c r="E3" s="585"/>
      <c r="F3" s="586"/>
      <c r="G3" s="587" t="s">
        <v>75</v>
      </c>
      <c r="H3" s="588"/>
      <c r="I3" s="588"/>
      <c r="J3" s="588"/>
      <c r="K3" s="589"/>
    </row>
    <row r="4" spans="1:11" s="347" customFormat="1" ht="43.5">
      <c r="A4" s="225" t="s">
        <v>76</v>
      </c>
      <c r="B4" s="226" t="s">
        <v>101</v>
      </c>
      <c r="C4" s="227" t="s">
        <v>102</v>
      </c>
      <c r="D4" s="227" t="s">
        <v>103</v>
      </c>
      <c r="E4" s="228" t="s">
        <v>80</v>
      </c>
      <c r="F4" s="229" t="s">
        <v>62</v>
      </c>
      <c r="G4" s="230" t="s">
        <v>101</v>
      </c>
      <c r="H4" s="231" t="s">
        <v>102</v>
      </c>
      <c r="I4" s="231" t="s">
        <v>103</v>
      </c>
      <c r="J4" s="232" t="s">
        <v>80</v>
      </c>
      <c r="K4" s="233" t="s">
        <v>62</v>
      </c>
    </row>
    <row r="5" spans="1:11" s="347" customFormat="1">
      <c r="A5" s="234" t="s">
        <v>21</v>
      </c>
      <c r="B5" s="353"/>
      <c r="C5" s="354"/>
      <c r="D5" s="354"/>
      <c r="E5" s="349"/>
      <c r="F5" s="235"/>
      <c r="G5" s="355"/>
      <c r="H5" s="356"/>
      <c r="I5" s="356"/>
      <c r="J5" s="351"/>
      <c r="K5" s="236"/>
    </row>
    <row r="6" spans="1:11" s="347" customFormat="1">
      <c r="A6" s="419"/>
      <c r="B6" s="542"/>
      <c r="C6" s="543"/>
      <c r="D6" s="543"/>
      <c r="E6" s="89">
        <f>B6*C6*D6</f>
        <v>0</v>
      </c>
      <c r="F6" s="237"/>
      <c r="G6" s="542"/>
      <c r="H6" s="543"/>
      <c r="I6" s="543"/>
      <c r="J6" s="88">
        <f>G6*H6*I6</f>
        <v>0</v>
      </c>
      <c r="K6" s="238"/>
    </row>
    <row r="7" spans="1:11" s="347" customFormat="1">
      <c r="A7" s="419"/>
      <c r="B7" s="542"/>
      <c r="C7" s="543"/>
      <c r="D7" s="543"/>
      <c r="E7" s="89">
        <f>B7*C7*D7</f>
        <v>0</v>
      </c>
      <c r="F7" s="237"/>
      <c r="G7" s="542"/>
      <c r="H7" s="543"/>
      <c r="I7" s="543"/>
      <c r="J7" s="88">
        <f>G7*H7*I7</f>
        <v>0</v>
      </c>
      <c r="K7" s="238"/>
    </row>
    <row r="8" spans="1:11" s="347" customFormat="1">
      <c r="A8" s="419"/>
      <c r="B8" s="542"/>
      <c r="C8" s="543"/>
      <c r="D8" s="543"/>
      <c r="E8" s="89">
        <f>B8*C8*D8</f>
        <v>0</v>
      </c>
      <c r="F8" s="237"/>
      <c r="G8" s="542"/>
      <c r="H8" s="543"/>
      <c r="I8" s="543"/>
      <c r="J8" s="88">
        <f>G8*H8*I8</f>
        <v>0</v>
      </c>
      <c r="K8" s="238"/>
    </row>
    <row r="9" spans="1:11" s="347" customFormat="1">
      <c r="A9" s="234" t="s">
        <v>22</v>
      </c>
      <c r="B9" s="544"/>
      <c r="C9" s="545"/>
      <c r="D9" s="545"/>
      <c r="E9" s="349"/>
      <c r="F9" s="235"/>
      <c r="G9" s="544"/>
      <c r="H9" s="545"/>
      <c r="I9" s="545"/>
      <c r="J9" s="351"/>
      <c r="K9" s="236"/>
    </row>
    <row r="10" spans="1:11" s="347" customFormat="1">
      <c r="A10" s="419" t="s">
        <v>162</v>
      </c>
      <c r="B10" s="542"/>
      <c r="C10" s="543"/>
      <c r="D10" s="543"/>
      <c r="E10" s="89">
        <f>B10*C10*D10</f>
        <v>0</v>
      </c>
      <c r="F10" s="237"/>
      <c r="G10" s="542"/>
      <c r="H10" s="543"/>
      <c r="I10" s="543"/>
      <c r="J10" s="88">
        <f>G10*H10*I10</f>
        <v>0</v>
      </c>
      <c r="K10" s="238"/>
    </row>
    <row r="11" spans="1:11" s="347" customFormat="1">
      <c r="A11" s="419"/>
      <c r="B11" s="542"/>
      <c r="C11" s="543"/>
      <c r="D11" s="543"/>
      <c r="E11" s="89">
        <f>B11*C11*D11</f>
        <v>0</v>
      </c>
      <c r="F11" s="237"/>
      <c r="G11" s="542"/>
      <c r="H11" s="543"/>
      <c r="I11" s="543"/>
      <c r="J11" s="88">
        <f>G11*H11*I11</f>
        <v>0</v>
      </c>
      <c r="K11" s="238"/>
    </row>
    <row r="12" spans="1:11" s="347" customFormat="1">
      <c r="A12" s="419"/>
      <c r="B12" s="542"/>
      <c r="C12" s="543"/>
      <c r="D12" s="543"/>
      <c r="E12" s="89">
        <f>B12*C12*D12</f>
        <v>0</v>
      </c>
      <c r="F12" s="237"/>
      <c r="G12" s="542"/>
      <c r="H12" s="543"/>
      <c r="I12" s="543"/>
      <c r="J12" s="88">
        <f>G12*H12*I12</f>
        <v>0</v>
      </c>
      <c r="K12" s="238"/>
    </row>
    <row r="13" spans="1:11" s="347" customFormat="1">
      <c r="A13" s="234" t="s">
        <v>23</v>
      </c>
      <c r="B13" s="544"/>
      <c r="C13" s="545"/>
      <c r="D13" s="545"/>
      <c r="E13" s="349"/>
      <c r="F13" s="235"/>
      <c r="G13" s="544"/>
      <c r="H13" s="545"/>
      <c r="I13" s="545"/>
      <c r="J13" s="351"/>
      <c r="K13" s="236"/>
    </row>
    <row r="14" spans="1:11" s="347" customFormat="1">
      <c r="A14" s="419"/>
      <c r="B14" s="542"/>
      <c r="C14" s="543"/>
      <c r="D14" s="543"/>
      <c r="E14" s="89">
        <f>B14*C14*D14</f>
        <v>0</v>
      </c>
      <c r="F14" s="237"/>
      <c r="G14" s="542"/>
      <c r="H14" s="543"/>
      <c r="I14" s="543"/>
      <c r="J14" s="88">
        <f>G14*H14*I14</f>
        <v>0</v>
      </c>
      <c r="K14" s="238"/>
    </row>
    <row r="15" spans="1:11" s="347" customFormat="1">
      <c r="A15" s="419"/>
      <c r="B15" s="542"/>
      <c r="C15" s="543"/>
      <c r="D15" s="543"/>
      <c r="E15" s="89">
        <f>B15*C15*D15</f>
        <v>0</v>
      </c>
      <c r="F15" s="237"/>
      <c r="G15" s="542"/>
      <c r="H15" s="543"/>
      <c r="I15" s="543"/>
      <c r="J15" s="88">
        <f>G15*H15*I15</f>
        <v>0</v>
      </c>
      <c r="K15" s="238"/>
    </row>
    <row r="16" spans="1:11" s="347" customFormat="1">
      <c r="A16" s="419"/>
      <c r="B16" s="542"/>
      <c r="C16" s="543"/>
      <c r="D16" s="543"/>
      <c r="E16" s="89">
        <f>B16*C16*D16</f>
        <v>0</v>
      </c>
      <c r="F16" s="237"/>
      <c r="G16" s="542"/>
      <c r="H16" s="543"/>
      <c r="I16" s="543"/>
      <c r="J16" s="88">
        <f>G16*H16*I16</f>
        <v>0</v>
      </c>
      <c r="K16" s="238"/>
    </row>
    <row r="17" spans="1:11" s="347" customFormat="1">
      <c r="A17" s="234" t="s">
        <v>24</v>
      </c>
      <c r="B17" s="544"/>
      <c r="C17" s="545"/>
      <c r="D17" s="545"/>
      <c r="E17" s="349"/>
      <c r="F17" s="235"/>
      <c r="G17" s="544"/>
      <c r="H17" s="545"/>
      <c r="I17" s="545"/>
      <c r="J17" s="351"/>
      <c r="K17" s="236"/>
    </row>
    <row r="18" spans="1:11" s="347" customFormat="1">
      <c r="A18" s="419"/>
      <c r="B18" s="542"/>
      <c r="C18" s="543"/>
      <c r="D18" s="543"/>
      <c r="E18" s="89">
        <f>B18*C18*D18</f>
        <v>0</v>
      </c>
      <c r="F18" s="237"/>
      <c r="G18" s="542"/>
      <c r="H18" s="543"/>
      <c r="I18" s="543"/>
      <c r="J18" s="88">
        <f>G18*H18*I18</f>
        <v>0</v>
      </c>
      <c r="K18" s="238"/>
    </row>
    <row r="19" spans="1:11" s="347" customFormat="1">
      <c r="A19" s="419"/>
      <c r="B19" s="542"/>
      <c r="C19" s="543"/>
      <c r="D19" s="543"/>
      <c r="E19" s="89">
        <f>B19*C19*D19</f>
        <v>0</v>
      </c>
      <c r="F19" s="237"/>
      <c r="G19" s="542"/>
      <c r="H19" s="543"/>
      <c r="I19" s="543"/>
      <c r="J19" s="88">
        <f>G19*H19*I19</f>
        <v>0</v>
      </c>
      <c r="K19" s="238"/>
    </row>
    <row r="20" spans="1:11" s="347" customFormat="1">
      <c r="A20" s="419"/>
      <c r="B20" s="542"/>
      <c r="C20" s="543"/>
      <c r="D20" s="543"/>
      <c r="E20" s="89">
        <f>B20*C20*D20</f>
        <v>0</v>
      </c>
      <c r="F20" s="237"/>
      <c r="G20" s="542"/>
      <c r="H20" s="543"/>
      <c r="I20" s="543"/>
      <c r="J20" s="88">
        <f>G20*H20*I20</f>
        <v>0</v>
      </c>
      <c r="K20" s="238"/>
    </row>
    <row r="21" spans="1:11" s="347" customFormat="1">
      <c r="A21" s="234" t="s">
        <v>25</v>
      </c>
      <c r="B21" s="544"/>
      <c r="C21" s="545"/>
      <c r="D21" s="545"/>
      <c r="E21" s="349"/>
      <c r="F21" s="235"/>
      <c r="G21" s="544"/>
      <c r="H21" s="545"/>
      <c r="I21" s="545"/>
      <c r="J21" s="351"/>
      <c r="K21" s="236"/>
    </row>
    <row r="22" spans="1:11" s="347" customFormat="1">
      <c r="A22" s="419" t="s">
        <v>104</v>
      </c>
      <c r="B22" s="542"/>
      <c r="C22" s="543"/>
      <c r="D22" s="543"/>
      <c r="E22" s="89">
        <f>B22*C22*D22</f>
        <v>0</v>
      </c>
      <c r="F22" s="237"/>
      <c r="G22" s="542"/>
      <c r="H22" s="543"/>
      <c r="I22" s="543"/>
      <c r="J22" s="88">
        <f>G22*H22*I22</f>
        <v>0</v>
      </c>
      <c r="K22" s="238"/>
    </row>
    <row r="23" spans="1:11" s="347" customFormat="1">
      <c r="A23" s="419" t="s">
        <v>105</v>
      </c>
      <c r="B23" s="542"/>
      <c r="C23" s="543"/>
      <c r="D23" s="543"/>
      <c r="E23" s="89">
        <f>B23*C23*D23</f>
        <v>0</v>
      </c>
      <c r="F23" s="237"/>
      <c r="G23" s="542"/>
      <c r="H23" s="543"/>
      <c r="I23" s="543"/>
      <c r="J23" s="88">
        <f>G23*H23*I23</f>
        <v>0</v>
      </c>
      <c r="K23" s="238"/>
    </row>
    <row r="24" spans="1:11" s="347" customFormat="1">
      <c r="A24" s="419"/>
      <c r="B24" s="542"/>
      <c r="C24" s="543"/>
      <c r="D24" s="543"/>
      <c r="E24" s="89">
        <f>B24*C24*D24</f>
        <v>0</v>
      </c>
      <c r="F24" s="237"/>
      <c r="G24" s="542"/>
      <c r="H24" s="543"/>
      <c r="I24" s="543"/>
      <c r="J24" s="88">
        <f>G24*H24*I24</f>
        <v>0</v>
      </c>
      <c r="K24" s="238"/>
    </row>
    <row r="25" spans="1:11" s="347" customFormat="1">
      <c r="A25" s="234" t="s">
        <v>183</v>
      </c>
      <c r="B25" s="544"/>
      <c r="C25" s="545"/>
      <c r="D25" s="545"/>
      <c r="E25" s="349"/>
      <c r="F25" s="235"/>
      <c r="G25" s="544"/>
      <c r="H25" s="545"/>
      <c r="I25" s="545"/>
      <c r="J25" s="351"/>
      <c r="K25" s="236"/>
    </row>
    <row r="26" spans="1:11" s="347" customFormat="1">
      <c r="A26" s="17" t="s">
        <v>179</v>
      </c>
      <c r="B26" s="149"/>
      <c r="C26" s="130"/>
      <c r="D26" s="130"/>
      <c r="E26" s="89">
        <f t="shared" ref="E26:E30" si="0">B26*C26*D26</f>
        <v>0</v>
      </c>
      <c r="F26" s="31"/>
      <c r="G26" s="149"/>
      <c r="H26" s="130"/>
      <c r="I26" s="130"/>
      <c r="J26" s="88">
        <f t="shared" ref="J26:J30" si="1">G26*H26*I26</f>
        <v>0</v>
      </c>
      <c r="K26" s="16"/>
    </row>
    <row r="27" spans="1:11">
      <c r="A27" s="17"/>
      <c r="B27" s="149"/>
      <c r="C27" s="130"/>
      <c r="D27" s="130"/>
      <c r="E27" s="89">
        <f t="shared" si="0"/>
        <v>0</v>
      </c>
      <c r="F27" s="31"/>
      <c r="G27" s="149"/>
      <c r="H27" s="130"/>
      <c r="I27" s="130"/>
      <c r="J27" s="88">
        <f t="shared" si="1"/>
        <v>0</v>
      </c>
      <c r="K27" s="16"/>
    </row>
    <row r="28" spans="1:11">
      <c r="A28" s="17"/>
      <c r="B28" s="149"/>
      <c r="C28" s="130"/>
      <c r="D28" s="130"/>
      <c r="E28" s="89">
        <f t="shared" si="0"/>
        <v>0</v>
      </c>
      <c r="F28" s="31"/>
      <c r="G28" s="149"/>
      <c r="H28" s="130"/>
      <c r="I28" s="130"/>
      <c r="J28" s="88">
        <f t="shared" si="1"/>
        <v>0</v>
      </c>
      <c r="K28" s="16"/>
    </row>
    <row r="29" spans="1:11">
      <c r="A29" s="17"/>
      <c r="B29" s="239"/>
      <c r="C29" s="240"/>
      <c r="D29" s="240"/>
      <c r="E29" s="89">
        <f t="shared" si="0"/>
        <v>0</v>
      </c>
      <c r="F29" s="39"/>
      <c r="G29" s="239"/>
      <c r="H29" s="240"/>
      <c r="I29" s="240"/>
      <c r="J29" s="88">
        <f t="shared" si="1"/>
        <v>0</v>
      </c>
      <c r="K29" s="40"/>
    </row>
    <row r="30" spans="1:11">
      <c r="A30" s="17"/>
      <c r="B30" s="239"/>
      <c r="C30" s="130"/>
      <c r="D30" s="130"/>
      <c r="E30" s="87">
        <f t="shared" si="0"/>
        <v>0</v>
      </c>
      <c r="F30" s="39"/>
      <c r="G30" s="239"/>
      <c r="H30" s="130"/>
      <c r="I30" s="130"/>
      <c r="J30" s="88">
        <f t="shared" si="1"/>
        <v>0</v>
      </c>
      <c r="K30" s="16"/>
    </row>
    <row r="31" spans="1:11">
      <c r="A31" s="419"/>
      <c r="B31" s="542"/>
      <c r="C31" s="546"/>
      <c r="D31" s="546"/>
      <c r="E31" s="469">
        <f>B31*C31*D31</f>
        <v>0</v>
      </c>
      <c r="F31" s="237"/>
      <c r="G31" s="542"/>
      <c r="H31" s="546"/>
      <c r="I31" s="546"/>
      <c r="J31" s="470">
        <f>G31*H31*I31</f>
        <v>0</v>
      </c>
      <c r="K31" s="471"/>
    </row>
    <row r="32" spans="1:11" s="241" customFormat="1">
      <c r="A32" s="234" t="s">
        <v>26</v>
      </c>
      <c r="B32" s="544"/>
      <c r="C32" s="545"/>
      <c r="D32" s="545"/>
      <c r="E32" s="349"/>
      <c r="F32" s="235"/>
      <c r="G32" s="544"/>
      <c r="H32" s="545"/>
      <c r="I32" s="545"/>
      <c r="J32" s="351"/>
      <c r="K32" s="236"/>
    </row>
    <row r="33" spans="1:11">
      <c r="A33" s="17" t="s">
        <v>106</v>
      </c>
      <c r="B33" s="149"/>
      <c r="C33" s="130"/>
      <c r="D33" s="130"/>
      <c r="E33" s="89">
        <f t="shared" ref="E33:E37" si="2">B33*C33*D33</f>
        <v>0</v>
      </c>
      <c r="F33" s="31"/>
      <c r="G33" s="149"/>
      <c r="H33" s="130"/>
      <c r="I33" s="130"/>
      <c r="J33" s="88">
        <f t="shared" ref="J33:J35" si="3">G33*H33*I33</f>
        <v>0</v>
      </c>
      <c r="K33" s="16"/>
    </row>
    <row r="34" spans="1:11">
      <c r="A34" s="17" t="s">
        <v>163</v>
      </c>
      <c r="B34" s="149"/>
      <c r="C34" s="130"/>
      <c r="D34" s="130"/>
      <c r="E34" s="89">
        <f t="shared" si="2"/>
        <v>0</v>
      </c>
      <c r="F34" s="31"/>
      <c r="G34" s="149"/>
      <c r="H34" s="130"/>
      <c r="I34" s="130"/>
      <c r="J34" s="88">
        <f t="shared" si="3"/>
        <v>0</v>
      </c>
      <c r="K34" s="16"/>
    </row>
    <row r="35" spans="1:11">
      <c r="A35" s="17"/>
      <c r="B35" s="149"/>
      <c r="C35" s="130"/>
      <c r="D35" s="130"/>
      <c r="E35" s="89">
        <f t="shared" si="2"/>
        <v>0</v>
      </c>
      <c r="F35" s="31"/>
      <c r="G35" s="149"/>
      <c r="H35" s="130"/>
      <c r="I35" s="130"/>
      <c r="J35" s="88">
        <f t="shared" si="3"/>
        <v>0</v>
      </c>
      <c r="K35" s="16"/>
    </row>
    <row r="36" spans="1:11">
      <c r="A36" s="17"/>
      <c r="B36" s="239"/>
      <c r="C36" s="240"/>
      <c r="D36" s="240"/>
      <c r="E36" s="89">
        <f t="shared" si="2"/>
        <v>0</v>
      </c>
      <c r="F36" s="39"/>
      <c r="G36" s="239"/>
      <c r="H36" s="240"/>
      <c r="I36" s="240"/>
      <c r="J36" s="88">
        <f t="shared" ref="J36:J37" si="4">G36*H36*I36</f>
        <v>0</v>
      </c>
      <c r="K36" s="40"/>
    </row>
    <row r="37" spans="1:11" ht="15" thickBot="1">
      <c r="A37" s="17"/>
      <c r="B37" s="150"/>
      <c r="C37" s="151"/>
      <c r="D37" s="151"/>
      <c r="E37" s="90">
        <f t="shared" si="2"/>
        <v>0</v>
      </c>
      <c r="F37" s="29"/>
      <c r="G37" s="150"/>
      <c r="H37" s="151"/>
      <c r="I37" s="151"/>
      <c r="J37" s="91">
        <f t="shared" si="4"/>
        <v>0</v>
      </c>
      <c r="K37" s="30"/>
    </row>
    <row r="38" spans="1:11" ht="18.5">
      <c r="A38" s="241"/>
      <c r="B38" s="242"/>
      <c r="C38" s="242"/>
      <c r="D38" s="243" t="s">
        <v>70</v>
      </c>
      <c r="E38" s="350">
        <f>SUM(E5:E37)</f>
        <v>0</v>
      </c>
      <c r="F38" s="244"/>
      <c r="G38" s="245"/>
      <c r="H38" s="245"/>
      <c r="I38" s="246" t="s">
        <v>70</v>
      </c>
      <c r="J38" s="352">
        <f>SUM(J5:J37)</f>
        <v>0</v>
      </c>
      <c r="K38" s="247"/>
    </row>
    <row r="39" spans="1:11" ht="15" thickBot="1">
      <c r="D39" s="248"/>
      <c r="E39" s="248"/>
    </row>
    <row r="40" spans="1:11">
      <c r="A40" s="249" t="s">
        <v>72</v>
      </c>
      <c r="B40" s="325" t="s">
        <v>28</v>
      </c>
      <c r="C40" s="348" t="s">
        <v>73</v>
      </c>
    </row>
    <row r="41" spans="1:11">
      <c r="A41" s="159" t="s">
        <v>21</v>
      </c>
      <c r="B41" s="311">
        <f>SUM(E6:E8)</f>
        <v>0</v>
      </c>
      <c r="C41" s="312">
        <f>SUM(J6:J8)</f>
        <v>0</v>
      </c>
    </row>
    <row r="42" spans="1:11">
      <c r="A42" s="159" t="s">
        <v>22</v>
      </c>
      <c r="B42" s="311">
        <f>SUM(E10:E12)</f>
        <v>0</v>
      </c>
      <c r="C42" s="312">
        <f>SUM(J10:J12)</f>
        <v>0</v>
      </c>
      <c r="D42" s="250"/>
      <c r="E42" s="251"/>
    </row>
    <row r="43" spans="1:11">
      <c r="A43" s="159" t="s">
        <v>23</v>
      </c>
      <c r="B43" s="311">
        <f>SUM(E14:E16)</f>
        <v>0</v>
      </c>
      <c r="C43" s="312">
        <f>SUM(J14:J16)</f>
        <v>0</v>
      </c>
    </row>
    <row r="44" spans="1:11">
      <c r="A44" s="159" t="s">
        <v>24</v>
      </c>
      <c r="B44" s="311">
        <f>SUM(E18:E20)</f>
        <v>0</v>
      </c>
      <c r="C44" s="312">
        <f>SUM(J18:J20)</f>
        <v>0</v>
      </c>
    </row>
    <row r="45" spans="1:11">
      <c r="A45" s="160" t="s">
        <v>25</v>
      </c>
      <c r="B45" s="311">
        <f>SUM(E22:E24)</f>
        <v>0</v>
      </c>
      <c r="C45" s="312">
        <f>SUM(J22:J24)</f>
        <v>0</v>
      </c>
    </row>
    <row r="46" spans="1:11">
      <c r="A46" s="160" t="s">
        <v>183</v>
      </c>
      <c r="B46" s="311">
        <f>SUM(E26:E31)</f>
        <v>0</v>
      </c>
      <c r="C46" s="312">
        <f>SUM(J26:J31)</f>
        <v>0</v>
      </c>
    </row>
    <row r="47" spans="1:11" ht="15" thickBot="1">
      <c r="A47" s="161" t="s">
        <v>26</v>
      </c>
      <c r="B47" s="313">
        <f>SUM(E33:E37)</f>
        <v>0</v>
      </c>
      <c r="C47" s="314">
        <f>SUM(J33:J37)</f>
        <v>0</v>
      </c>
    </row>
    <row r="48" spans="1:11">
      <c r="B48" s="541">
        <f>SUM(B41:B47)</f>
        <v>0</v>
      </c>
      <c r="C48" s="541">
        <f>SUM(C41:C47)</f>
        <v>0</v>
      </c>
    </row>
  </sheetData>
  <sheetProtection sheet="1" objects="1" scenarios="1"/>
  <mergeCells count="2">
    <mergeCell ref="B3:F3"/>
    <mergeCell ref="G3:K3"/>
  </mergeCells>
  <pageMargins left="0.7" right="0.7" top="0.75" bottom="0.75" header="0.3" footer="0.3"/>
  <pageSetup scale="50" orientation="landscape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K40"/>
  <sheetViews>
    <sheetView topLeftCell="A7" zoomScaleNormal="100" zoomScaleSheetLayoutView="80" workbookViewId="0">
      <selection activeCell="B40" sqref="B40"/>
    </sheetView>
  </sheetViews>
  <sheetFormatPr baseColWidth="10" defaultColWidth="9.1796875" defaultRowHeight="15.5"/>
  <cols>
    <col min="1" max="1" width="44.36328125" style="252" customWidth="1"/>
    <col min="2" max="2" width="13" style="252" customWidth="1"/>
    <col min="3" max="3" width="17.81640625" style="253" customWidth="1"/>
    <col min="4" max="4" width="13" style="254" customWidth="1"/>
    <col min="5" max="5" width="19.453125" style="254" customWidth="1"/>
    <col min="6" max="6" width="9.1796875" style="252" bestFit="1" customWidth="1"/>
    <col min="7" max="7" width="19.1796875" style="252" customWidth="1"/>
    <col min="8" max="8" width="14.453125" style="252" customWidth="1"/>
    <col min="9" max="9" width="63.1796875" style="252" bestFit="1" customWidth="1"/>
    <col min="10" max="16384" width="9.1796875" style="252"/>
  </cols>
  <sheetData>
    <row r="1" spans="1:9" s="127" customFormat="1" ht="14.5">
      <c r="B1" s="128"/>
      <c r="C1" s="116"/>
      <c r="D1" s="116"/>
      <c r="E1" s="129"/>
    </row>
    <row r="2" spans="1:9" ht="16" thickBot="1"/>
    <row r="3" spans="1:9" ht="16.5" customHeight="1">
      <c r="A3" s="255" t="s">
        <v>107</v>
      </c>
      <c r="B3" s="590"/>
      <c r="C3" s="590"/>
      <c r="D3" s="590"/>
      <c r="E3" s="591"/>
      <c r="F3" s="588"/>
      <c r="G3" s="588"/>
      <c r="H3" s="588"/>
      <c r="I3" s="589"/>
    </row>
    <row r="4" spans="1:9" s="359" customFormat="1" ht="35.25" customHeight="1">
      <c r="A4" s="256" t="s">
        <v>76</v>
      </c>
      <c r="B4" s="257" t="s">
        <v>58</v>
      </c>
      <c r="C4" s="257" t="s">
        <v>59</v>
      </c>
      <c r="D4" s="357" t="s">
        <v>80</v>
      </c>
      <c r="E4" s="258" t="s">
        <v>62</v>
      </c>
      <c r="F4" s="259" t="s">
        <v>58</v>
      </c>
      <c r="G4" s="259" t="s">
        <v>59</v>
      </c>
      <c r="H4" s="358" t="s">
        <v>80</v>
      </c>
      <c r="I4" s="260" t="s">
        <v>62</v>
      </c>
    </row>
    <row r="5" spans="1:9" s="359" customFormat="1">
      <c r="A5" s="261" t="s">
        <v>21</v>
      </c>
      <c r="B5" s="365"/>
      <c r="C5" s="365"/>
      <c r="D5" s="360"/>
      <c r="E5" s="262"/>
      <c r="F5" s="366"/>
      <c r="G5" s="366"/>
      <c r="H5" s="361"/>
      <c r="I5" s="263"/>
    </row>
    <row r="6" spans="1:9" s="359" customFormat="1">
      <c r="A6" s="535"/>
      <c r="B6" s="257"/>
      <c r="C6" s="257"/>
      <c r="D6" s="87"/>
      <c r="E6" s="258"/>
      <c r="F6" s="259"/>
      <c r="G6" s="259"/>
      <c r="H6" s="88">
        <f>F6*G6</f>
        <v>0</v>
      </c>
      <c r="I6" s="260"/>
    </row>
    <row r="7" spans="1:9" s="359" customFormat="1">
      <c r="A7" s="535"/>
      <c r="B7" s="257"/>
      <c r="C7" s="257"/>
      <c r="D7" s="87"/>
      <c r="E7" s="258"/>
      <c r="F7" s="259"/>
      <c r="G7" s="259"/>
      <c r="H7" s="88">
        <f>F7*G7</f>
        <v>0</v>
      </c>
      <c r="I7" s="260"/>
    </row>
    <row r="8" spans="1:9" s="359" customFormat="1">
      <c r="A8" s="261" t="s">
        <v>22</v>
      </c>
      <c r="B8" s="365"/>
      <c r="C8" s="365"/>
      <c r="D8" s="363"/>
      <c r="E8" s="262"/>
      <c r="F8" s="366"/>
      <c r="G8" s="366"/>
      <c r="H8" s="364"/>
      <c r="I8" s="263"/>
    </row>
    <row r="9" spans="1:9" s="359" customFormat="1">
      <c r="A9" s="535"/>
      <c r="B9" s="264"/>
      <c r="C9" s="108"/>
      <c r="D9" s="87"/>
      <c r="E9" s="258"/>
      <c r="F9" s="259"/>
      <c r="G9" s="259"/>
      <c r="H9" s="88">
        <f>F9*G9</f>
        <v>0</v>
      </c>
      <c r="I9" s="260"/>
    </row>
    <row r="10" spans="1:9" s="359" customFormat="1">
      <c r="A10" s="535"/>
      <c r="B10" s="264"/>
      <c r="C10" s="108"/>
      <c r="D10" s="87"/>
      <c r="E10" s="258"/>
      <c r="F10" s="259"/>
      <c r="G10" s="259"/>
      <c r="H10" s="88">
        <f>F10*G10</f>
        <v>0</v>
      </c>
      <c r="I10" s="260"/>
    </row>
    <row r="11" spans="1:9" s="359" customFormat="1">
      <c r="A11" s="261" t="s">
        <v>23</v>
      </c>
      <c r="B11" s="365"/>
      <c r="C11" s="365"/>
      <c r="D11" s="363"/>
      <c r="E11" s="262"/>
      <c r="F11" s="366"/>
      <c r="G11" s="366"/>
      <c r="H11" s="364"/>
      <c r="I11" s="263"/>
    </row>
    <row r="12" spans="1:9" s="359" customFormat="1">
      <c r="A12" s="535"/>
      <c r="B12" s="257"/>
      <c r="C12" s="257"/>
      <c r="D12" s="87"/>
      <c r="E12" s="258"/>
      <c r="F12" s="259"/>
      <c r="G12" s="259"/>
      <c r="H12" s="88">
        <f>F12*G12</f>
        <v>0</v>
      </c>
      <c r="I12" s="260"/>
    </row>
    <row r="13" spans="1:9" s="359" customFormat="1">
      <c r="A13" s="535"/>
      <c r="B13" s="257"/>
      <c r="C13" s="257"/>
      <c r="D13" s="87"/>
      <c r="E13" s="258"/>
      <c r="F13" s="259"/>
      <c r="G13" s="259"/>
      <c r="H13" s="88">
        <f>F13*G13</f>
        <v>0</v>
      </c>
      <c r="I13" s="260"/>
    </row>
    <row r="14" spans="1:9" s="359" customFormat="1">
      <c r="A14" s="261" t="s">
        <v>24</v>
      </c>
      <c r="B14" s="365"/>
      <c r="C14" s="365"/>
      <c r="D14" s="363"/>
      <c r="E14" s="262"/>
      <c r="F14" s="366"/>
      <c r="G14" s="366"/>
      <c r="H14" s="364"/>
      <c r="I14" s="263"/>
    </row>
    <row r="15" spans="1:9" s="359" customFormat="1">
      <c r="A15" s="535"/>
      <c r="B15" s="264"/>
      <c r="C15" s="108"/>
      <c r="D15" s="87"/>
      <c r="E15" s="258"/>
      <c r="F15" s="259"/>
      <c r="G15" s="259"/>
      <c r="H15" s="88">
        <f>F15*G15</f>
        <v>0</v>
      </c>
      <c r="I15" s="260"/>
    </row>
    <row r="16" spans="1:9" s="359" customFormat="1">
      <c r="A16" s="535"/>
      <c r="B16" s="264"/>
      <c r="C16" s="108"/>
      <c r="D16" s="87"/>
      <c r="E16" s="258"/>
      <c r="F16" s="259"/>
      <c r="G16" s="259"/>
      <c r="H16" s="88">
        <f>F16*G16</f>
        <v>0</v>
      </c>
      <c r="I16" s="260"/>
    </row>
    <row r="17" spans="1:11" s="359" customFormat="1">
      <c r="A17" s="261" t="s">
        <v>25</v>
      </c>
      <c r="B17" s="365"/>
      <c r="C17" s="365"/>
      <c r="D17" s="363"/>
      <c r="E17" s="262"/>
      <c r="F17" s="366"/>
      <c r="G17" s="366"/>
      <c r="H17" s="364"/>
      <c r="I17" s="263"/>
    </row>
    <row r="18" spans="1:11" s="359" customFormat="1">
      <c r="A18" s="535"/>
      <c r="B18" s="264"/>
      <c r="C18" s="108"/>
      <c r="D18" s="87"/>
      <c r="E18" s="258"/>
      <c r="F18" s="259"/>
      <c r="G18" s="259"/>
      <c r="H18" s="87">
        <f>F18*G18</f>
        <v>0</v>
      </c>
      <c r="I18" s="260"/>
    </row>
    <row r="19" spans="1:11" s="359" customFormat="1">
      <c r="A19" s="535"/>
      <c r="B19" s="264"/>
      <c r="C19" s="108"/>
      <c r="D19" s="87"/>
      <c r="E19" s="258"/>
      <c r="F19" s="259"/>
      <c r="G19" s="259"/>
      <c r="H19" s="87">
        <f>F19*G19</f>
        <v>0</v>
      </c>
      <c r="I19" s="260"/>
    </row>
    <row r="20" spans="1:11" s="359" customFormat="1">
      <c r="A20" s="261" t="s">
        <v>183</v>
      </c>
      <c r="B20" s="365"/>
      <c r="C20" s="365"/>
      <c r="D20" s="363"/>
      <c r="E20" s="262"/>
      <c r="F20" s="366"/>
      <c r="G20" s="366"/>
      <c r="H20" s="364"/>
      <c r="I20" s="263"/>
    </row>
    <row r="21" spans="1:11" s="359" customFormat="1">
      <c r="A21" s="536"/>
      <c r="B21" s="264"/>
      <c r="C21" s="108"/>
      <c r="D21" s="87"/>
      <c r="E21" s="395"/>
      <c r="F21" s="265"/>
      <c r="G21" s="110"/>
      <c r="H21" s="88">
        <f>F21*G21</f>
        <v>0</v>
      </c>
      <c r="I21" s="16"/>
    </row>
    <row r="22" spans="1:11" s="359" customFormat="1">
      <c r="A22" s="536"/>
      <c r="B22" s="264"/>
      <c r="C22" s="108"/>
      <c r="D22" s="87"/>
      <c r="E22" s="395"/>
      <c r="F22" s="265"/>
      <c r="G22" s="110"/>
      <c r="H22" s="88">
        <f>F22*G22</f>
        <v>0</v>
      </c>
      <c r="I22" s="16"/>
    </row>
    <row r="23" spans="1:11">
      <c r="A23" s="261" t="s">
        <v>26</v>
      </c>
      <c r="B23" s="365"/>
      <c r="C23" s="365"/>
      <c r="D23" s="363"/>
      <c r="E23" s="262"/>
      <c r="F23" s="366"/>
      <c r="G23" s="366"/>
      <c r="H23" s="364"/>
      <c r="I23" s="263"/>
      <c r="J23" s="131"/>
      <c r="K23" s="362"/>
    </row>
    <row r="24" spans="1:11">
      <c r="A24" s="537" t="s">
        <v>108</v>
      </c>
      <c r="B24" s="264"/>
      <c r="C24" s="108"/>
      <c r="D24" s="87"/>
      <c r="E24" s="395"/>
      <c r="F24" s="265"/>
      <c r="G24" s="110"/>
      <c r="H24" s="88">
        <f>F24*G24</f>
        <v>0</v>
      </c>
      <c r="I24" s="16"/>
      <c r="J24" s="131"/>
      <c r="K24" s="362"/>
    </row>
    <row r="25" spans="1:11">
      <c r="A25" s="537" t="s">
        <v>109</v>
      </c>
      <c r="B25" s="264"/>
      <c r="C25" s="108"/>
      <c r="D25" s="87"/>
      <c r="E25" s="395"/>
      <c r="F25" s="265"/>
      <c r="G25" s="110"/>
      <c r="H25" s="88">
        <f>F25*G25</f>
        <v>0</v>
      </c>
      <c r="I25" s="16"/>
      <c r="J25" s="131"/>
      <c r="K25" s="362"/>
    </row>
    <row r="26" spans="1:11">
      <c r="A26" s="537" t="s">
        <v>110</v>
      </c>
      <c r="B26" s="264"/>
      <c r="C26" s="108"/>
      <c r="D26" s="87"/>
      <c r="E26" s="395"/>
      <c r="F26" s="265"/>
      <c r="G26" s="110"/>
      <c r="H26" s="88">
        <f>F26*G26</f>
        <v>0</v>
      </c>
      <c r="I26" s="16"/>
      <c r="J26" s="131"/>
      <c r="K26" s="362"/>
    </row>
    <row r="27" spans="1:11">
      <c r="A27" s="537" t="s">
        <v>111</v>
      </c>
      <c r="B27" s="264"/>
      <c r="C27" s="108"/>
      <c r="D27" s="87"/>
      <c r="E27" s="395"/>
      <c r="F27" s="265"/>
      <c r="G27" s="110"/>
      <c r="H27" s="88">
        <f>F27*G27</f>
        <v>0</v>
      </c>
      <c r="I27" s="16"/>
    </row>
    <row r="28" spans="1:11">
      <c r="A28" s="537" t="s">
        <v>112</v>
      </c>
      <c r="B28" s="264"/>
      <c r="C28" s="108"/>
      <c r="D28" s="87"/>
      <c r="E28" s="395"/>
      <c r="F28" s="265"/>
      <c r="G28" s="110"/>
      <c r="H28" s="88">
        <f>F28*G28</f>
        <v>0</v>
      </c>
      <c r="I28" s="16"/>
    </row>
    <row r="29" spans="1:11" s="266" customFormat="1" ht="18.5">
      <c r="A29" s="537" t="s">
        <v>113</v>
      </c>
      <c r="B29" s="264"/>
      <c r="C29" s="108"/>
      <c r="D29" s="87"/>
      <c r="E29" s="395"/>
      <c r="F29" s="265"/>
      <c r="G29" s="110"/>
      <c r="H29" s="88">
        <f>F28*G28</f>
        <v>0</v>
      </c>
      <c r="I29" s="16"/>
    </row>
    <row r="30" spans="1:11">
      <c r="A30" s="537"/>
      <c r="B30" s="264"/>
      <c r="C30" s="108"/>
      <c r="D30" s="87"/>
      <c r="E30" s="395"/>
      <c r="F30" s="265"/>
      <c r="G30" s="110"/>
      <c r="H30" s="88">
        <f>F29*G29</f>
        <v>0</v>
      </c>
      <c r="I30" s="16"/>
    </row>
    <row r="31" spans="1:11" ht="18.5">
      <c r="A31" s="266"/>
      <c r="B31" s="266"/>
      <c r="C31" s="267" t="s">
        <v>70</v>
      </c>
      <c r="D31" s="547">
        <f>SUM(D5:D30)</f>
        <v>0</v>
      </c>
      <c r="E31" s="266"/>
      <c r="F31" s="268"/>
      <c r="G31" s="246" t="s">
        <v>70</v>
      </c>
      <c r="H31" s="352">
        <f>SUM(H5:H30)</f>
        <v>0</v>
      </c>
      <c r="I31" s="268"/>
    </row>
    <row r="32" spans="1:11" ht="16" thickBot="1">
      <c r="D32" s="252"/>
      <c r="E32" s="252"/>
    </row>
    <row r="33" spans="1:5">
      <c r="A33" s="249" t="s">
        <v>72</v>
      </c>
      <c r="B33" s="325" t="s">
        <v>28</v>
      </c>
      <c r="C33" s="348" t="s">
        <v>28</v>
      </c>
      <c r="D33" s="252"/>
      <c r="E33" s="252"/>
    </row>
    <row r="34" spans="1:5">
      <c r="A34" s="159" t="s">
        <v>21</v>
      </c>
      <c r="B34" s="311">
        <f>SUM(D6:D7)</f>
        <v>0</v>
      </c>
      <c r="C34" s="312">
        <f>SUM(H6:H7)</f>
        <v>0</v>
      </c>
      <c r="D34" s="252"/>
      <c r="E34" s="252"/>
    </row>
    <row r="35" spans="1:5">
      <c r="A35" s="159" t="s">
        <v>22</v>
      </c>
      <c r="B35" s="311">
        <f>SUM(D9:D10)</f>
        <v>0</v>
      </c>
      <c r="C35" s="312">
        <f>SUM(H9:H10)</f>
        <v>0</v>
      </c>
      <c r="D35" s="252"/>
      <c r="E35" s="252"/>
    </row>
    <row r="36" spans="1:5">
      <c r="A36" s="159" t="s">
        <v>23</v>
      </c>
      <c r="B36" s="311">
        <f>SUM(D12:D13)</f>
        <v>0</v>
      </c>
      <c r="C36" s="312">
        <f>SUM(H12:H13)</f>
        <v>0</v>
      </c>
      <c r="D36" s="252"/>
      <c r="E36" s="252"/>
    </row>
    <row r="37" spans="1:5">
      <c r="A37" s="159" t="s">
        <v>24</v>
      </c>
      <c r="B37" s="311">
        <f>SUM(D15:D16)</f>
        <v>0</v>
      </c>
      <c r="C37" s="312">
        <f>SUM(H15:H16)</f>
        <v>0</v>
      </c>
    </row>
    <row r="38" spans="1:5">
      <c r="A38" s="160" t="s">
        <v>25</v>
      </c>
      <c r="B38" s="311">
        <f>SUM(D18:D19)</f>
        <v>0</v>
      </c>
      <c r="C38" s="312">
        <f>SUM(H18:H19)</f>
        <v>0</v>
      </c>
    </row>
    <row r="39" spans="1:5">
      <c r="A39" s="160" t="s">
        <v>183</v>
      </c>
      <c r="B39" s="311">
        <f>SUM(D21:D22)</f>
        <v>0</v>
      </c>
      <c r="C39" s="312">
        <f>SUM(H21:H22)</f>
        <v>0</v>
      </c>
    </row>
    <row r="40" spans="1:5" ht="16" thickBot="1">
      <c r="A40" s="161" t="s">
        <v>26</v>
      </c>
      <c r="B40" s="313">
        <f>SUM(D24:D30)</f>
        <v>0</v>
      </c>
      <c r="C40" s="314">
        <f>SUM(H24:H30)</f>
        <v>0</v>
      </c>
    </row>
  </sheetData>
  <sheetProtection sheet="1" objects="1" scenarios="1"/>
  <mergeCells count="2">
    <mergeCell ref="B3:E3"/>
    <mergeCell ref="F3:I3"/>
  </mergeCells>
  <pageMargins left="0.7" right="0.7" top="0.75" bottom="0.75" header="0.3" footer="0.3"/>
  <pageSetup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GOProjectDocument" ma:contentTypeID="0x0101002A2DB23D81B146548380C2D46D076609009D5C735E9C5C40BA8F540C95FEB39FB6003FF15F9DA97BCD4A8A34B9A36B159F9E" ma:contentTypeVersion="16" ma:contentTypeDescription="NGO Project Document content type" ma:contentTypeScope="" ma:versionID="bdfadee64674566999619f8afc69d23c">
  <xsd:schema xmlns:xsd="http://www.w3.org/2001/XMLSchema" xmlns:xs="http://www.w3.org/2001/XMLSchema" xmlns:p="http://schemas.microsoft.com/office/2006/metadata/properties" xmlns:ns1="http://schemas.microsoft.com/sharepoint/v3" xmlns:ns2="02bde9cd-6322-4479-b7d7-5b20e7e9c03c" xmlns:ns3="a21a94e9-9b7d-43f8-9e28-a9863505e81b" targetNamespace="http://schemas.microsoft.com/office/2006/metadata/properties" ma:root="true" ma:fieldsID="bf500b4d3749dc7aef818a81e5d43d62" ns1:_="" ns2:_="" ns3:_="">
    <xsd:import namespace="http://schemas.microsoft.com/sharepoint/v3"/>
    <xsd:import namespace="02bde9cd-6322-4479-b7d7-5b20e7e9c03c"/>
    <xsd:import namespace="a21a94e9-9b7d-43f8-9e28-a9863505e81b"/>
    <xsd:element name="properties">
      <xsd:complexType>
        <xsd:sequence>
          <xsd:element name="documentManagement">
            <xsd:complexType>
              <xsd:all>
                <xsd:element ref="ns2:FavoriteUsers" minOccurs="0"/>
                <xsd:element ref="ns2:KeyEntities" minOccurs="0"/>
                <xsd:element ref="ns2:i9f2da93fcc74e869d070fd34a0597c4" minOccurs="0"/>
                <xsd:element ref="ns2:TaxCatchAll" minOccurs="0"/>
                <xsd:element ref="ns2:TaxCatchAllLabel" minOccurs="0"/>
                <xsd:element ref="ns2:cc92bdb0fa944447acf309642a11bf0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de9cd-6322-4479-b7d7-5b20e7e9c03c" elementFormDefault="qualified">
    <xsd:import namespace="http://schemas.microsoft.com/office/2006/documentManagement/types"/>
    <xsd:import namespace="http://schemas.microsoft.com/office/infopath/2007/PartnerControls"/>
    <xsd:element name="FavoriteUsers" ma:index="8" nillable="true" ma:displayName="F" ma:description="Store all users who mark this document as favorite" ma:hidden="true" ma:list="UserInfo" ma:SharePointGroup="0" ma:internalName="FavoriteUs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eyEntities" ma:index="9" nillable="true" ma:displayName="K" ma:description="Store all entities which this document as a key" ma:hidden="true" ma:internalName="KeyEntities">
      <xsd:simpleType>
        <xsd:restriction base="dms:Note">
          <xsd:maxLength value="255"/>
        </xsd:restriction>
      </xsd:simpleType>
    </xsd:element>
    <xsd:element name="i9f2da93fcc74e869d070fd34a0597c4" ma:index="10" nillable="true" ma:taxonomy="true" ma:internalName="i9f2da93fcc74e869d070fd34a0597c4" ma:taxonomyFieldName="NGOOnlineDocumentType" ma:displayName="Document types" ma:fieldId="{29f2da93-fcc7-4e86-9d07-0fd34a0597c4}" ma:taxonomyMulti="true" ma:sspId="d7810e56-9569-4620-8585-859ad8f893ad" ma:termSetId="75d8fdc3-01c5-47dd-864a-6cae0ea3ca2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b4870bb8-4730-46a7-b4d4-4602390399aa}" ma:internalName="TaxCatchAll" ma:showField="CatchAllData" ma:web="02bde9cd-6322-4479-b7d7-5b20e7e9c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b4870bb8-4730-46a7-b4d4-4602390399aa}" ma:internalName="TaxCatchAllLabel" ma:readOnly="true" ma:showField="CatchAllDataLabel" ma:web="02bde9cd-6322-4479-b7d7-5b20e7e9c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92bdb0fa944447acf309642a11bf0d" ma:index="14" nillable="true" ma:taxonomy="true" ma:internalName="cc92bdb0fa944447acf309642a11bf0d" ma:taxonomyFieldName="NGOOnlineKeywords" ma:displayName="Keywords" ma:fieldId="{cc92bdb0-fa94-4447-acf3-09642a11bf0d}" ma:taxonomyMulti="true" ma:sspId="d7810e56-9569-4620-8585-859ad8f893ad" ma:termSetId="65e3e89c-6d04-4707-aa6e-e2cfe5f907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a94e9-9b7d-43f8-9e28-a9863505e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7810e56-9569-4620-8585-859ad8f893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voriteUsers xmlns="02bde9cd-6322-4479-b7d7-5b20e7e9c03c">
      <UserInfo>
        <DisplayName/>
        <AccountId xsi:nil="true"/>
        <AccountType/>
      </UserInfo>
    </FavoriteUsers>
    <cc92bdb0fa944447acf309642a11bf0d xmlns="02bde9cd-6322-4479-b7d7-5b20e7e9c03c">
      <Terms xmlns="http://schemas.microsoft.com/office/infopath/2007/PartnerControls"/>
    </cc92bdb0fa944447acf309642a11bf0d>
    <TaxCatchAll xmlns="02bde9cd-6322-4479-b7d7-5b20e7e9c03c" xsi:nil="true"/>
    <lcf76f155ced4ddcb4097134ff3c332f xmlns="a21a94e9-9b7d-43f8-9e28-a9863505e81b">
      <Terms xmlns="http://schemas.microsoft.com/office/infopath/2007/PartnerControls"/>
    </lcf76f155ced4ddcb4097134ff3c332f>
    <KeyEntities xmlns="02bde9cd-6322-4479-b7d7-5b20e7e9c03c" xsi:nil="true"/>
    <i9f2da93fcc74e869d070fd34a0597c4 xmlns="02bde9cd-6322-4479-b7d7-5b20e7e9c03c">
      <Terms xmlns="http://schemas.microsoft.com/office/infopath/2007/PartnerControls"/>
    </i9f2da93fcc74e869d070fd34a0597c4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5FBE86-8A7F-4B24-9C41-46349CC355DB}"/>
</file>

<file path=customXml/itemProps2.xml><?xml version="1.0" encoding="utf-8"?>
<ds:datastoreItem xmlns:ds="http://schemas.openxmlformats.org/officeDocument/2006/customXml" ds:itemID="{7EDF0C32-92EE-4B6E-9EF3-917D31F76C35}"/>
</file>

<file path=customXml/itemProps3.xml><?xml version="1.0" encoding="utf-8"?>
<ds:datastoreItem xmlns:ds="http://schemas.openxmlformats.org/officeDocument/2006/customXml" ds:itemID="{E8151F5B-ED38-4BBB-845B-4D109FDFFB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4</vt:i4>
      </vt:variant>
    </vt:vector>
  </HeadingPairs>
  <TitlesOfParts>
    <vt:vector size="13" baseType="lpstr">
      <vt:lpstr>Summary</vt:lpstr>
      <vt:lpstr>UNICEF Guidelines</vt:lpstr>
      <vt:lpstr>Capital</vt:lpstr>
      <vt:lpstr>Infrastructure O&amp;M</vt:lpstr>
      <vt:lpstr>Maintenance</vt:lpstr>
      <vt:lpstr>Consumables</vt:lpstr>
      <vt:lpstr>Training</vt:lpstr>
      <vt:lpstr>Personnel</vt:lpstr>
      <vt:lpstr>Support cost</vt:lpstr>
      <vt:lpstr>Capital!Zone_d_impression</vt:lpstr>
      <vt:lpstr>'Infrastructure O&amp;M'!Zone_d_impression</vt:lpstr>
      <vt:lpstr>Summary!Zone_d_impression</vt:lpstr>
      <vt:lpstr>Training!Zone_d_impression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Darcy Anderson</dc:creator>
  <cp:keywords/>
  <dc:description/>
  <cp:lastModifiedBy>Anderson, Darcy</cp:lastModifiedBy>
  <cp:revision/>
  <dcterms:created xsi:type="dcterms:W3CDTF">2020-03-27T19:31:10Z</dcterms:created>
  <dcterms:modified xsi:type="dcterms:W3CDTF">2025-04-16T20:50:01Z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0x0101002A2DB23D81B146548380C2D46D076609009D5C735E9C5C40BA8F540C95FEB39FB6003FF15F9DA97BCD4A8A34B9A36B159F9E</vt:lpwstr>
  </property>
</Properties>
</file>